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9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tichtingkika.sharepoint.com/Gedeelde  documenten/Onderzoek/Standaard brieven-formulieren/1 - Aanvraag Project/"/>
    </mc:Choice>
  </mc:AlternateContent>
  <xr:revisionPtr revIDLastSave="0" documentId="8_{E299476D-D806-4CBA-A178-09DDFCE6788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ow to complete the budget tool" sheetId="8" r:id="rId1"/>
    <sheet name="National Costs (Netherlands)" sheetId="2" r:id="rId2"/>
    <sheet name="International Costs (1)" sheetId="3" r:id="rId3"/>
    <sheet name="International Costs (2)" sheetId="5" r:id="rId4"/>
    <sheet name="International Costs (3)" sheetId="6" r:id="rId5"/>
    <sheet name="International Costs (4)" sheetId="7" r:id="rId6"/>
    <sheet name="totals " sheetId="4" r:id="rId7"/>
  </sheets>
  <definedNames>
    <definedName name="_xlnm.Print_Area" localSheetId="2">'International Costs (1)'!$A$1:$CH$71</definedName>
    <definedName name="_xlnm.Print_Area" localSheetId="3">'International Costs (2)'!$A$1:$CU$72</definedName>
    <definedName name="_xlnm.Print_Area" localSheetId="4">'International Costs (3)'!$A$1:$CU$72</definedName>
    <definedName name="_xlnm.Print_Area" localSheetId="5">'International Costs (4)'!$A$1:$CU$72</definedName>
    <definedName name="_xlnm.Print_Area" localSheetId="1">'National Costs (Netherlands)'!$A$1:$CS$69</definedName>
    <definedName name="_xlnm.Print_Area" localSheetId="6">'totals '!$A$1:$BD$158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X124" i="4" l="1"/>
  <c r="AX123" i="4"/>
  <c r="AX122" i="4"/>
  <c r="AX121" i="4"/>
  <c r="AT124" i="4"/>
  <c r="AT123" i="4"/>
  <c r="AT122" i="4"/>
  <c r="AT121" i="4"/>
  <c r="AP124" i="4"/>
  <c r="AP123" i="4"/>
  <c r="AP122" i="4"/>
  <c r="AP121" i="4"/>
  <c r="AC124" i="4"/>
  <c r="AC123" i="4"/>
  <c r="AC122" i="4"/>
  <c r="AC121" i="4"/>
  <c r="P124" i="4"/>
  <c r="P123" i="4"/>
  <c r="P122" i="4"/>
  <c r="P121" i="4"/>
  <c r="C124" i="4"/>
  <c r="C123" i="4"/>
  <c r="C122" i="4"/>
  <c r="C121" i="4"/>
  <c r="A124" i="4"/>
  <c r="A123" i="4"/>
  <c r="A122" i="4"/>
  <c r="A121" i="4"/>
  <c r="AX116" i="4"/>
  <c r="AX115" i="4"/>
  <c r="AX114" i="4"/>
  <c r="AX113" i="4"/>
  <c r="AT116" i="4"/>
  <c r="AT115" i="4"/>
  <c r="AT114" i="4"/>
  <c r="AT113" i="4"/>
  <c r="AP116" i="4"/>
  <c r="AP115" i="4"/>
  <c r="AP114" i="4"/>
  <c r="AP113" i="4"/>
  <c r="AC116" i="4"/>
  <c r="AC115" i="4"/>
  <c r="AC114" i="4"/>
  <c r="AC113" i="4"/>
  <c r="P116" i="4"/>
  <c r="P115" i="4"/>
  <c r="P114" i="4"/>
  <c r="P113" i="4"/>
  <c r="C116" i="4"/>
  <c r="C115" i="4"/>
  <c r="C114" i="4"/>
  <c r="C113" i="4"/>
  <c r="A116" i="4"/>
  <c r="A115" i="4"/>
  <c r="A114" i="4"/>
  <c r="A113" i="4"/>
  <c r="AX108" i="4"/>
  <c r="AX107" i="4"/>
  <c r="AX106" i="4"/>
  <c r="AX105" i="4"/>
  <c r="AT108" i="4"/>
  <c r="AT107" i="4"/>
  <c r="AT106" i="4"/>
  <c r="AT105" i="4"/>
  <c r="AP108" i="4"/>
  <c r="AP107" i="4"/>
  <c r="AP106" i="4"/>
  <c r="AP105" i="4"/>
  <c r="AC108" i="4"/>
  <c r="AC107" i="4"/>
  <c r="AC106" i="4"/>
  <c r="AC105" i="4"/>
  <c r="P108" i="4"/>
  <c r="P107" i="4"/>
  <c r="P106" i="4"/>
  <c r="P105" i="4"/>
  <c r="C108" i="4"/>
  <c r="C107" i="4"/>
  <c r="C106" i="4"/>
  <c r="C105" i="4"/>
  <c r="A108" i="4"/>
  <c r="A107" i="4"/>
  <c r="A106" i="4"/>
  <c r="A105" i="4"/>
  <c r="D91" i="4"/>
  <c r="AX100" i="4"/>
  <c r="AX99" i="4"/>
  <c r="AX98" i="4"/>
  <c r="AX97" i="4"/>
  <c r="AT100" i="4"/>
  <c r="AT99" i="4"/>
  <c r="AT98" i="4"/>
  <c r="AT97" i="4"/>
  <c r="AP100" i="4"/>
  <c r="AP99" i="4"/>
  <c r="AP98" i="4"/>
  <c r="AP97" i="4"/>
  <c r="AC100" i="4"/>
  <c r="AC99" i="4"/>
  <c r="AC98" i="4"/>
  <c r="AC97" i="4"/>
  <c r="P100" i="4"/>
  <c r="P99" i="4"/>
  <c r="P98" i="4"/>
  <c r="P97" i="4"/>
  <c r="C100" i="4"/>
  <c r="C99" i="4"/>
  <c r="C98" i="4"/>
  <c r="C97" i="4"/>
  <c r="A100" i="4"/>
  <c r="A99" i="4"/>
  <c r="A98" i="4"/>
  <c r="A97" i="4"/>
  <c r="AX92" i="4"/>
  <c r="AX91" i="4"/>
  <c r="AX90" i="4"/>
  <c r="AX89" i="4"/>
  <c r="AT92" i="4"/>
  <c r="AT91" i="4"/>
  <c r="AT90" i="4"/>
  <c r="AT89" i="4"/>
  <c r="AP92" i="4"/>
  <c r="AP91" i="4"/>
  <c r="AP90" i="4"/>
  <c r="AP89" i="4"/>
  <c r="AC92" i="4"/>
  <c r="AC91" i="4"/>
  <c r="AC90" i="4"/>
  <c r="AC89" i="4"/>
  <c r="P92" i="4"/>
  <c r="P91" i="4"/>
  <c r="P90" i="4"/>
  <c r="P89" i="4"/>
  <c r="C90" i="4"/>
  <c r="C91" i="4"/>
  <c r="C92" i="4"/>
  <c r="C89" i="4"/>
  <c r="A92" i="4"/>
  <c r="A91" i="4"/>
  <c r="A90" i="4"/>
  <c r="A89" i="4"/>
  <c r="B7" i="4"/>
  <c r="B10" i="4"/>
  <c r="F6" i="2"/>
  <c r="CK47" i="2"/>
  <c r="AY90" i="4" s="1"/>
  <c r="BV47" i="2"/>
  <c r="AU90" i="4" s="1"/>
  <c r="BG47" i="2"/>
  <c r="AQ90" i="4" s="1"/>
  <c r="AR47" i="2"/>
  <c r="AD90" i="4" s="1"/>
  <c r="AC47" i="2"/>
  <c r="Q90" i="4" s="1"/>
  <c r="N47" i="2"/>
  <c r="D90" i="4" s="1"/>
  <c r="N48" i="2"/>
  <c r="N49" i="2"/>
  <c r="D92" i="4" s="1"/>
  <c r="CJ90" i="7"/>
  <c r="CI90" i="7"/>
  <c r="CJ89" i="7"/>
  <c r="CI89" i="7"/>
  <c r="CJ88" i="7"/>
  <c r="CI88" i="7"/>
  <c r="CJ87" i="7"/>
  <c r="CI87" i="7"/>
  <c r="CJ86" i="7"/>
  <c r="CI86" i="7"/>
  <c r="CJ85" i="7"/>
  <c r="CI85" i="7"/>
  <c r="CJ84" i="7"/>
  <c r="CI84" i="7"/>
  <c r="L40" i="7"/>
  <c r="D16" i="7"/>
  <c r="F16" i="7"/>
  <c r="G16" i="7"/>
  <c r="H16" i="7"/>
  <c r="I16" i="7"/>
  <c r="J16" i="7"/>
  <c r="M16" i="7"/>
  <c r="N16" i="7"/>
  <c r="K16" i="7"/>
  <c r="L16" i="7"/>
  <c r="D17" i="7"/>
  <c r="F17" i="7"/>
  <c r="G17" i="7"/>
  <c r="H17" i="7"/>
  <c r="I17" i="7"/>
  <c r="J17" i="7"/>
  <c r="M17" i="7"/>
  <c r="N17" i="7"/>
  <c r="K17" i="7"/>
  <c r="L17" i="7"/>
  <c r="D18" i="7"/>
  <c r="F18" i="7"/>
  <c r="G18" i="7"/>
  <c r="H18" i="7"/>
  <c r="I18" i="7"/>
  <c r="J18" i="7"/>
  <c r="M18" i="7"/>
  <c r="N18" i="7"/>
  <c r="K18" i="7"/>
  <c r="L18" i="7"/>
  <c r="D19" i="7"/>
  <c r="F19" i="7"/>
  <c r="G19" i="7"/>
  <c r="H19" i="7"/>
  <c r="I19" i="7"/>
  <c r="J19" i="7"/>
  <c r="M19" i="7"/>
  <c r="N19" i="7"/>
  <c r="K19" i="7"/>
  <c r="L19" i="7"/>
  <c r="D20" i="7"/>
  <c r="F20" i="7"/>
  <c r="G20" i="7"/>
  <c r="H20" i="7"/>
  <c r="I20" i="7"/>
  <c r="J20" i="7"/>
  <c r="M20" i="7"/>
  <c r="N20" i="7"/>
  <c r="K20" i="7"/>
  <c r="L20" i="7"/>
  <c r="D21" i="7"/>
  <c r="F21" i="7"/>
  <c r="G21" i="7"/>
  <c r="H21" i="7"/>
  <c r="I21" i="7"/>
  <c r="J21" i="7"/>
  <c r="M21" i="7"/>
  <c r="N21" i="7"/>
  <c r="K21" i="7"/>
  <c r="L21" i="7"/>
  <c r="L24" i="7"/>
  <c r="L46" i="7"/>
  <c r="L47" i="7"/>
  <c r="D122" i="4" s="1"/>
  <c r="L48" i="7"/>
  <c r="D123" i="4" s="1"/>
  <c r="L49" i="7"/>
  <c r="D124" i="4" s="1"/>
  <c r="L59" i="7"/>
  <c r="Z40" i="7"/>
  <c r="R16" i="7"/>
  <c r="T16" i="7"/>
  <c r="U16" i="7"/>
  <c r="V16" i="7"/>
  <c r="W16" i="7"/>
  <c r="X16" i="7"/>
  <c r="AA16" i="7"/>
  <c r="AB16" i="7"/>
  <c r="Y16" i="7"/>
  <c r="Z16" i="7"/>
  <c r="R17" i="7"/>
  <c r="T17" i="7"/>
  <c r="U17" i="7"/>
  <c r="V17" i="7"/>
  <c r="W17" i="7"/>
  <c r="X17" i="7"/>
  <c r="AA17" i="7"/>
  <c r="AB17" i="7"/>
  <c r="Y17" i="7"/>
  <c r="Z17" i="7"/>
  <c r="R18" i="7"/>
  <c r="T18" i="7"/>
  <c r="U18" i="7"/>
  <c r="V18" i="7"/>
  <c r="W18" i="7"/>
  <c r="X18" i="7"/>
  <c r="AA18" i="7"/>
  <c r="AB18" i="7"/>
  <c r="Y18" i="7"/>
  <c r="Z18" i="7"/>
  <c r="R19" i="7"/>
  <c r="T19" i="7"/>
  <c r="U19" i="7"/>
  <c r="V19" i="7"/>
  <c r="W19" i="7"/>
  <c r="X19" i="7"/>
  <c r="AA19" i="7"/>
  <c r="AB19" i="7"/>
  <c r="Y19" i="7"/>
  <c r="Z19" i="7"/>
  <c r="R20" i="7"/>
  <c r="T20" i="7"/>
  <c r="U20" i="7"/>
  <c r="V20" i="7"/>
  <c r="W20" i="7"/>
  <c r="X20" i="7"/>
  <c r="AA20" i="7"/>
  <c r="AB20" i="7"/>
  <c r="Y20" i="7"/>
  <c r="Z20" i="7"/>
  <c r="R21" i="7"/>
  <c r="T21" i="7"/>
  <c r="U21" i="7"/>
  <c r="V21" i="7"/>
  <c r="W21" i="7"/>
  <c r="X21" i="7"/>
  <c r="AA21" i="7"/>
  <c r="AB21" i="7"/>
  <c r="Y21" i="7"/>
  <c r="Z21" i="7"/>
  <c r="Z24" i="7"/>
  <c r="Z46" i="7"/>
  <c r="Q121" i="4" s="1"/>
  <c r="Z47" i="7"/>
  <c r="Q122" i="4" s="1"/>
  <c r="Z48" i="7"/>
  <c r="Q123" i="4" s="1"/>
  <c r="Z49" i="7"/>
  <c r="Q124" i="4" s="1"/>
  <c r="Z59" i="7"/>
  <c r="AN40" i="7"/>
  <c r="AF16" i="7"/>
  <c r="AH16" i="7"/>
  <c r="AI16" i="7"/>
  <c r="AJ16" i="7"/>
  <c r="AK16" i="7"/>
  <c r="AL16" i="7"/>
  <c r="AO16" i="7"/>
  <c r="AP16" i="7"/>
  <c r="AM16" i="7"/>
  <c r="AN16" i="7"/>
  <c r="AF17" i="7"/>
  <c r="AH17" i="7"/>
  <c r="AI17" i="7"/>
  <c r="AJ17" i="7"/>
  <c r="AK17" i="7"/>
  <c r="AL17" i="7"/>
  <c r="AO17" i="7"/>
  <c r="AP17" i="7"/>
  <c r="AM17" i="7"/>
  <c r="AN17" i="7"/>
  <c r="AF18" i="7"/>
  <c r="AH18" i="7"/>
  <c r="AI18" i="7"/>
  <c r="AJ18" i="7"/>
  <c r="AK18" i="7"/>
  <c r="AL18" i="7"/>
  <c r="AO18" i="7"/>
  <c r="AP18" i="7"/>
  <c r="AM18" i="7"/>
  <c r="AN18" i="7"/>
  <c r="AF19" i="7"/>
  <c r="AH19" i="7"/>
  <c r="AI19" i="7"/>
  <c r="AJ19" i="7"/>
  <c r="AK19" i="7"/>
  <c r="AL19" i="7"/>
  <c r="AO19" i="7"/>
  <c r="AP19" i="7"/>
  <c r="AM19" i="7"/>
  <c r="AN19" i="7"/>
  <c r="AF20" i="7"/>
  <c r="AH20" i="7"/>
  <c r="AI20" i="7"/>
  <c r="AJ20" i="7"/>
  <c r="AK20" i="7"/>
  <c r="AL20" i="7"/>
  <c r="AO20" i="7"/>
  <c r="AP20" i="7"/>
  <c r="AM20" i="7"/>
  <c r="AN20" i="7"/>
  <c r="AF21" i="7"/>
  <c r="AH21" i="7"/>
  <c r="AI21" i="7"/>
  <c r="AJ21" i="7"/>
  <c r="AK21" i="7"/>
  <c r="AL21" i="7"/>
  <c r="AO21" i="7"/>
  <c r="AP21" i="7"/>
  <c r="AM21" i="7"/>
  <c r="AN21" i="7"/>
  <c r="AN24" i="7"/>
  <c r="AN46" i="7"/>
  <c r="AN47" i="7"/>
  <c r="AD122" i="4" s="1"/>
  <c r="AN48" i="7"/>
  <c r="AD123" i="4" s="1"/>
  <c r="AN49" i="7"/>
  <c r="AD124" i="4" s="1"/>
  <c r="AN59" i="7"/>
  <c r="BB40" i="7"/>
  <c r="AT16" i="7"/>
  <c r="AV16" i="7"/>
  <c r="AW16" i="7"/>
  <c r="AX16" i="7"/>
  <c r="AY16" i="7"/>
  <c r="AZ16" i="7"/>
  <c r="BC16" i="7"/>
  <c r="BD16" i="7"/>
  <c r="BA16" i="7"/>
  <c r="BB16" i="7"/>
  <c r="AT17" i="7"/>
  <c r="AV17" i="7"/>
  <c r="AW17" i="7"/>
  <c r="AX17" i="7"/>
  <c r="AY17" i="7"/>
  <c r="AZ17" i="7"/>
  <c r="BC17" i="7"/>
  <c r="BD17" i="7"/>
  <c r="BA17" i="7"/>
  <c r="BB17" i="7"/>
  <c r="AT18" i="7"/>
  <c r="AV18" i="7"/>
  <c r="AW18" i="7"/>
  <c r="AX18" i="7"/>
  <c r="AY18" i="7"/>
  <c r="AZ18" i="7"/>
  <c r="BC18" i="7"/>
  <c r="BD18" i="7"/>
  <c r="BA18" i="7"/>
  <c r="BB18" i="7"/>
  <c r="AT19" i="7"/>
  <c r="AV19" i="7"/>
  <c r="AW19" i="7"/>
  <c r="AX19" i="7"/>
  <c r="AY19" i="7"/>
  <c r="AZ19" i="7"/>
  <c r="BC19" i="7"/>
  <c r="BD19" i="7"/>
  <c r="BA19" i="7"/>
  <c r="BB19" i="7"/>
  <c r="AT20" i="7"/>
  <c r="AV20" i="7"/>
  <c r="AW20" i="7"/>
  <c r="AX20" i="7"/>
  <c r="AY20" i="7"/>
  <c r="AZ20" i="7"/>
  <c r="BC20" i="7"/>
  <c r="BD20" i="7"/>
  <c r="BA20" i="7"/>
  <c r="BB20" i="7"/>
  <c r="AT21" i="7"/>
  <c r="AV21" i="7"/>
  <c r="AW21" i="7"/>
  <c r="AX21" i="7"/>
  <c r="AY21" i="7"/>
  <c r="AZ21" i="7"/>
  <c r="BC21" i="7"/>
  <c r="BD21" i="7"/>
  <c r="BA21" i="7"/>
  <c r="BB21" i="7"/>
  <c r="BB24" i="7"/>
  <c r="BB46" i="7"/>
  <c r="AQ121" i="4" s="1"/>
  <c r="BB47" i="7"/>
  <c r="AQ122" i="4" s="1"/>
  <c r="BB48" i="7"/>
  <c r="AQ123" i="4" s="1"/>
  <c r="BB49" i="7"/>
  <c r="AQ124" i="4" s="1"/>
  <c r="BB59" i="7"/>
  <c r="BP40" i="7"/>
  <c r="BH16" i="7"/>
  <c r="BJ16" i="7"/>
  <c r="BK16" i="7"/>
  <c r="BL16" i="7"/>
  <c r="BM16" i="7"/>
  <c r="BN16" i="7"/>
  <c r="BQ16" i="7"/>
  <c r="BR16" i="7"/>
  <c r="BO16" i="7"/>
  <c r="BP16" i="7"/>
  <c r="BH17" i="7"/>
  <c r="BJ17" i="7"/>
  <c r="BK17" i="7"/>
  <c r="BL17" i="7"/>
  <c r="BM17" i="7"/>
  <c r="BN17" i="7"/>
  <c r="BQ17" i="7"/>
  <c r="BR17" i="7"/>
  <c r="BO17" i="7"/>
  <c r="BP17" i="7"/>
  <c r="BH18" i="7"/>
  <c r="BJ18" i="7"/>
  <c r="BK18" i="7"/>
  <c r="BL18" i="7"/>
  <c r="BM18" i="7"/>
  <c r="BN18" i="7"/>
  <c r="BQ18" i="7"/>
  <c r="BR18" i="7"/>
  <c r="BO18" i="7"/>
  <c r="BP18" i="7"/>
  <c r="BH19" i="7"/>
  <c r="BJ19" i="7"/>
  <c r="BK19" i="7"/>
  <c r="BL19" i="7"/>
  <c r="BM19" i="7"/>
  <c r="BN19" i="7"/>
  <c r="BQ19" i="7"/>
  <c r="BR19" i="7"/>
  <c r="BO19" i="7"/>
  <c r="BP19" i="7"/>
  <c r="BH20" i="7"/>
  <c r="BJ20" i="7"/>
  <c r="BK20" i="7"/>
  <c r="BL20" i="7"/>
  <c r="BM20" i="7"/>
  <c r="BN20" i="7"/>
  <c r="BQ20" i="7"/>
  <c r="BR20" i="7"/>
  <c r="BO20" i="7"/>
  <c r="BP20" i="7"/>
  <c r="BH21" i="7"/>
  <c r="BJ21" i="7"/>
  <c r="BK21" i="7"/>
  <c r="BL21" i="7"/>
  <c r="BM21" i="7"/>
  <c r="BN21" i="7"/>
  <c r="BQ21" i="7"/>
  <c r="BR21" i="7"/>
  <c r="BO21" i="7"/>
  <c r="BP21" i="7"/>
  <c r="BP24" i="7"/>
  <c r="BP46" i="7"/>
  <c r="AU121" i="4" s="1"/>
  <c r="BP47" i="7"/>
  <c r="AU122" i="4" s="1"/>
  <c r="BP48" i="7"/>
  <c r="AU123" i="4" s="1"/>
  <c r="BP49" i="7"/>
  <c r="AU124" i="4" s="1"/>
  <c r="BP59" i="7"/>
  <c r="CD40" i="7"/>
  <c r="BV16" i="7"/>
  <c r="BX16" i="7"/>
  <c r="BY16" i="7"/>
  <c r="BZ16" i="7"/>
  <c r="CA16" i="7"/>
  <c r="CB16" i="7"/>
  <c r="CE16" i="7"/>
  <c r="CF16" i="7"/>
  <c r="CC16" i="7"/>
  <c r="CD16" i="7"/>
  <c r="BV17" i="7"/>
  <c r="BX17" i="7"/>
  <c r="BY17" i="7"/>
  <c r="BZ17" i="7"/>
  <c r="CA17" i="7"/>
  <c r="CB17" i="7"/>
  <c r="CE17" i="7"/>
  <c r="CF17" i="7"/>
  <c r="CC17" i="7"/>
  <c r="CD17" i="7"/>
  <c r="BV18" i="7"/>
  <c r="BX18" i="7"/>
  <c r="BY18" i="7"/>
  <c r="BZ18" i="7"/>
  <c r="CA18" i="7"/>
  <c r="CB18" i="7"/>
  <c r="CE18" i="7"/>
  <c r="CF18" i="7"/>
  <c r="CC18" i="7"/>
  <c r="CD18" i="7"/>
  <c r="BV19" i="7"/>
  <c r="BX19" i="7"/>
  <c r="BY19" i="7"/>
  <c r="BZ19" i="7"/>
  <c r="CA19" i="7"/>
  <c r="CB19" i="7"/>
  <c r="CE19" i="7"/>
  <c r="CF19" i="7"/>
  <c r="CC19" i="7"/>
  <c r="CD19" i="7"/>
  <c r="BV20" i="7"/>
  <c r="BX20" i="7"/>
  <c r="BY20" i="7"/>
  <c r="BZ20" i="7"/>
  <c r="CA20" i="7"/>
  <c r="CB20" i="7"/>
  <c r="CE20" i="7"/>
  <c r="CF20" i="7"/>
  <c r="CC20" i="7"/>
  <c r="CD20" i="7"/>
  <c r="BV21" i="7"/>
  <c r="BX21" i="7"/>
  <c r="BY21" i="7"/>
  <c r="BZ21" i="7"/>
  <c r="CA21" i="7"/>
  <c r="CB21" i="7"/>
  <c r="CE21" i="7"/>
  <c r="CF21" i="7"/>
  <c r="CC21" i="7"/>
  <c r="CD21" i="7"/>
  <c r="CD24" i="7"/>
  <c r="CD46" i="7"/>
  <c r="AY121" i="4" s="1"/>
  <c r="AY125" i="4" s="1"/>
  <c r="CD47" i="7"/>
  <c r="AY122" i="4" s="1"/>
  <c r="CD48" i="7"/>
  <c r="AY123" i="4" s="1"/>
  <c r="CD49" i="7"/>
  <c r="AY124" i="4" s="1"/>
  <c r="CD59" i="7"/>
  <c r="CH59" i="7"/>
  <c r="CH58" i="7"/>
  <c r="CH57" i="7"/>
  <c r="CH56" i="7"/>
  <c r="CH55" i="7"/>
  <c r="CH54" i="7"/>
  <c r="CH53" i="7"/>
  <c r="CC49" i="7"/>
  <c r="BO49" i="7"/>
  <c r="BA49" i="7"/>
  <c r="AM49" i="7"/>
  <c r="Y49" i="7"/>
  <c r="K49" i="7"/>
  <c r="CC48" i="7"/>
  <c r="BO48" i="7"/>
  <c r="BA48" i="7"/>
  <c r="AM48" i="7"/>
  <c r="Y48" i="7"/>
  <c r="K48" i="7"/>
  <c r="CC47" i="7"/>
  <c r="BO47" i="7"/>
  <c r="BA47" i="7"/>
  <c r="AM47" i="7"/>
  <c r="Y47" i="7"/>
  <c r="K47" i="7"/>
  <c r="CC46" i="7"/>
  <c r="BO46" i="7"/>
  <c r="BA46" i="7"/>
  <c r="AM46" i="7"/>
  <c r="Y46" i="7"/>
  <c r="K46" i="7"/>
  <c r="CH40" i="7"/>
  <c r="CH39" i="7"/>
  <c r="CH38" i="7"/>
  <c r="CH37" i="7"/>
  <c r="CH36" i="7"/>
  <c r="CH35" i="7"/>
  <c r="CH34" i="7"/>
  <c r="CH33" i="7"/>
  <c r="CH32" i="7"/>
  <c r="CH31" i="7"/>
  <c r="CH30" i="7"/>
  <c r="CH25" i="7"/>
  <c r="CH24" i="7"/>
  <c r="CE24" i="7"/>
  <c r="BX22" i="7"/>
  <c r="BX24" i="7"/>
  <c r="BQ24" i="7"/>
  <c r="BJ22" i="7"/>
  <c r="BJ24" i="7"/>
  <c r="AV22" i="7"/>
  <c r="AV24" i="7"/>
  <c r="AH22" i="7"/>
  <c r="AH24" i="7"/>
  <c r="T22" i="7"/>
  <c r="T24" i="7"/>
  <c r="F22" i="7"/>
  <c r="F24" i="7"/>
  <c r="CC23" i="7"/>
  <c r="BO23" i="7"/>
  <c r="BA23" i="7"/>
  <c r="AM23" i="7"/>
  <c r="Y23" i="7"/>
  <c r="K23" i="7"/>
  <c r="CI22" i="7"/>
  <c r="CJ21" i="7"/>
  <c r="CI21" i="7"/>
  <c r="CH21" i="7"/>
  <c r="CJ20" i="7"/>
  <c r="CI20" i="7"/>
  <c r="CH20" i="7"/>
  <c r="CJ19" i="7"/>
  <c r="CI19" i="7"/>
  <c r="CH19" i="7"/>
  <c r="CJ18" i="7"/>
  <c r="CI18" i="7"/>
  <c r="CH18" i="7"/>
  <c r="CJ17" i="7"/>
  <c r="CI17" i="7"/>
  <c r="CH17" i="7"/>
  <c r="CJ16" i="7"/>
  <c r="CI16" i="7"/>
  <c r="CH16" i="7"/>
  <c r="B9" i="7"/>
  <c r="CJ90" i="6"/>
  <c r="CI90" i="6"/>
  <c r="CJ89" i="6"/>
  <c r="CI89" i="6"/>
  <c r="CJ88" i="6"/>
  <c r="CI88" i="6"/>
  <c r="CJ87" i="6"/>
  <c r="CI87" i="6"/>
  <c r="CJ86" i="6"/>
  <c r="CI86" i="6"/>
  <c r="CJ85" i="6"/>
  <c r="CI85" i="6"/>
  <c r="CJ84" i="6"/>
  <c r="CI84" i="6"/>
  <c r="L40" i="6"/>
  <c r="D16" i="6"/>
  <c r="F16" i="6"/>
  <c r="G16" i="6"/>
  <c r="H16" i="6"/>
  <c r="I16" i="6"/>
  <c r="J16" i="6"/>
  <c r="M16" i="6"/>
  <c r="N16" i="6"/>
  <c r="K16" i="6"/>
  <c r="L16" i="6"/>
  <c r="D17" i="6"/>
  <c r="F17" i="6"/>
  <c r="G17" i="6"/>
  <c r="H17" i="6"/>
  <c r="I17" i="6"/>
  <c r="J17" i="6"/>
  <c r="M17" i="6"/>
  <c r="N17" i="6"/>
  <c r="K17" i="6"/>
  <c r="L17" i="6"/>
  <c r="D18" i="6"/>
  <c r="F18" i="6"/>
  <c r="G18" i="6"/>
  <c r="H18" i="6"/>
  <c r="I18" i="6"/>
  <c r="J18" i="6"/>
  <c r="M18" i="6"/>
  <c r="N18" i="6"/>
  <c r="K18" i="6"/>
  <c r="L18" i="6"/>
  <c r="D19" i="6"/>
  <c r="F19" i="6"/>
  <c r="G19" i="6"/>
  <c r="H19" i="6"/>
  <c r="I19" i="6"/>
  <c r="J19" i="6"/>
  <c r="M19" i="6"/>
  <c r="N19" i="6"/>
  <c r="K19" i="6"/>
  <c r="L19" i="6"/>
  <c r="D20" i="6"/>
  <c r="F20" i="6"/>
  <c r="G20" i="6"/>
  <c r="H20" i="6"/>
  <c r="I20" i="6"/>
  <c r="J20" i="6"/>
  <c r="M20" i="6"/>
  <c r="N20" i="6"/>
  <c r="K20" i="6"/>
  <c r="L20" i="6"/>
  <c r="D21" i="6"/>
  <c r="F21" i="6"/>
  <c r="G21" i="6"/>
  <c r="H21" i="6"/>
  <c r="I21" i="6"/>
  <c r="J21" i="6"/>
  <c r="M21" i="6"/>
  <c r="N21" i="6"/>
  <c r="K21" i="6"/>
  <c r="L21" i="6"/>
  <c r="L24" i="6"/>
  <c r="L46" i="6"/>
  <c r="D113" i="4" s="1"/>
  <c r="L47" i="6"/>
  <c r="D114" i="4" s="1"/>
  <c r="L48" i="6"/>
  <c r="D115" i="4" s="1"/>
  <c r="L49" i="6"/>
  <c r="D116" i="4" s="1"/>
  <c r="L59" i="6"/>
  <c r="Z40" i="6"/>
  <c r="R16" i="6"/>
  <c r="T16" i="6"/>
  <c r="U16" i="6"/>
  <c r="V16" i="6"/>
  <c r="W16" i="6"/>
  <c r="X16" i="6"/>
  <c r="AA16" i="6"/>
  <c r="AB16" i="6"/>
  <c r="Y16" i="6"/>
  <c r="Z16" i="6"/>
  <c r="R17" i="6"/>
  <c r="T17" i="6"/>
  <c r="U17" i="6"/>
  <c r="V17" i="6"/>
  <c r="W17" i="6"/>
  <c r="X17" i="6"/>
  <c r="AA17" i="6"/>
  <c r="AB17" i="6"/>
  <c r="Y17" i="6"/>
  <c r="Z17" i="6"/>
  <c r="R18" i="6"/>
  <c r="T18" i="6"/>
  <c r="U18" i="6"/>
  <c r="V18" i="6"/>
  <c r="W18" i="6"/>
  <c r="X18" i="6"/>
  <c r="AA18" i="6"/>
  <c r="AB18" i="6"/>
  <c r="Y18" i="6"/>
  <c r="Z18" i="6"/>
  <c r="R19" i="6"/>
  <c r="T19" i="6"/>
  <c r="U19" i="6"/>
  <c r="V19" i="6"/>
  <c r="W19" i="6"/>
  <c r="X19" i="6"/>
  <c r="AA19" i="6"/>
  <c r="AB19" i="6"/>
  <c r="Y19" i="6"/>
  <c r="Z19" i="6"/>
  <c r="R20" i="6"/>
  <c r="T20" i="6"/>
  <c r="U20" i="6"/>
  <c r="V20" i="6"/>
  <c r="W20" i="6"/>
  <c r="X20" i="6"/>
  <c r="AA20" i="6"/>
  <c r="AB20" i="6"/>
  <c r="Y20" i="6"/>
  <c r="Z20" i="6"/>
  <c r="R21" i="6"/>
  <c r="T21" i="6"/>
  <c r="U21" i="6"/>
  <c r="V21" i="6"/>
  <c r="W21" i="6"/>
  <c r="X21" i="6"/>
  <c r="AA21" i="6"/>
  <c r="AB21" i="6"/>
  <c r="Y21" i="6"/>
  <c r="Z21" i="6"/>
  <c r="Z24" i="6"/>
  <c r="Z46" i="6"/>
  <c r="Q113" i="4" s="1"/>
  <c r="Z47" i="6"/>
  <c r="Q114" i="4" s="1"/>
  <c r="Z48" i="6"/>
  <c r="Q115" i="4" s="1"/>
  <c r="Z49" i="6"/>
  <c r="Q116" i="4" s="1"/>
  <c r="Z50" i="6"/>
  <c r="Z64" i="6" s="1"/>
  <c r="Z59" i="6"/>
  <c r="AN40" i="6"/>
  <c r="AF16" i="6"/>
  <c r="AH16" i="6"/>
  <c r="AI16" i="6"/>
  <c r="AJ16" i="6"/>
  <c r="AK16" i="6"/>
  <c r="AL16" i="6"/>
  <c r="AO16" i="6"/>
  <c r="AP16" i="6"/>
  <c r="AM16" i="6"/>
  <c r="AN16" i="6"/>
  <c r="AF17" i="6"/>
  <c r="AH17" i="6"/>
  <c r="AI17" i="6"/>
  <c r="AJ17" i="6"/>
  <c r="AK17" i="6"/>
  <c r="AL17" i="6"/>
  <c r="AO17" i="6"/>
  <c r="AP17" i="6"/>
  <c r="AM17" i="6"/>
  <c r="AN17" i="6"/>
  <c r="AF18" i="6"/>
  <c r="AH18" i="6"/>
  <c r="AI18" i="6"/>
  <c r="AJ18" i="6"/>
  <c r="AK18" i="6"/>
  <c r="AL18" i="6"/>
  <c r="AO18" i="6"/>
  <c r="AP18" i="6"/>
  <c r="AM18" i="6"/>
  <c r="AN18" i="6"/>
  <c r="AF19" i="6"/>
  <c r="AH19" i="6"/>
  <c r="AI19" i="6"/>
  <c r="AJ19" i="6"/>
  <c r="AK19" i="6"/>
  <c r="AL19" i="6"/>
  <c r="AO19" i="6"/>
  <c r="AP19" i="6"/>
  <c r="AM19" i="6"/>
  <c r="AN19" i="6"/>
  <c r="AF20" i="6"/>
  <c r="AH20" i="6"/>
  <c r="AI20" i="6"/>
  <c r="AJ20" i="6"/>
  <c r="AK20" i="6"/>
  <c r="AL20" i="6"/>
  <c r="AO20" i="6"/>
  <c r="AP20" i="6"/>
  <c r="AM20" i="6"/>
  <c r="AN20" i="6"/>
  <c r="AF21" i="6"/>
  <c r="AH21" i="6"/>
  <c r="AI21" i="6"/>
  <c r="AJ21" i="6"/>
  <c r="AK21" i="6"/>
  <c r="AL21" i="6"/>
  <c r="AO21" i="6"/>
  <c r="AP21" i="6"/>
  <c r="AM21" i="6"/>
  <c r="AN21" i="6"/>
  <c r="AN24" i="6"/>
  <c r="AN46" i="6"/>
  <c r="AD113" i="4" s="1"/>
  <c r="AN47" i="6"/>
  <c r="AD114" i="4" s="1"/>
  <c r="AN48" i="6"/>
  <c r="AD115" i="4" s="1"/>
  <c r="AN49" i="6"/>
  <c r="AD116" i="4" s="1"/>
  <c r="AN59" i="6"/>
  <c r="BB40" i="6"/>
  <c r="AT16" i="6"/>
  <c r="AV16" i="6"/>
  <c r="AW16" i="6"/>
  <c r="AX16" i="6"/>
  <c r="AY16" i="6"/>
  <c r="AZ16" i="6"/>
  <c r="BC16" i="6"/>
  <c r="BD16" i="6"/>
  <c r="BA16" i="6"/>
  <c r="BB16" i="6"/>
  <c r="AT17" i="6"/>
  <c r="AV17" i="6"/>
  <c r="AW17" i="6"/>
  <c r="AX17" i="6"/>
  <c r="AY17" i="6"/>
  <c r="AZ17" i="6"/>
  <c r="BC17" i="6"/>
  <c r="BD17" i="6"/>
  <c r="BA17" i="6"/>
  <c r="BB17" i="6"/>
  <c r="AT18" i="6"/>
  <c r="AV18" i="6"/>
  <c r="AW18" i="6"/>
  <c r="AX18" i="6"/>
  <c r="AY18" i="6"/>
  <c r="AZ18" i="6"/>
  <c r="BC18" i="6"/>
  <c r="BD18" i="6"/>
  <c r="BA18" i="6"/>
  <c r="BB18" i="6"/>
  <c r="AT19" i="6"/>
  <c r="AV19" i="6"/>
  <c r="AW19" i="6"/>
  <c r="AX19" i="6"/>
  <c r="AY19" i="6"/>
  <c r="AZ19" i="6"/>
  <c r="BC19" i="6"/>
  <c r="BD19" i="6"/>
  <c r="BA19" i="6"/>
  <c r="BB19" i="6"/>
  <c r="AT20" i="6"/>
  <c r="AV20" i="6"/>
  <c r="AW20" i="6"/>
  <c r="AX20" i="6"/>
  <c r="AY20" i="6"/>
  <c r="AZ20" i="6"/>
  <c r="BC20" i="6"/>
  <c r="BD20" i="6"/>
  <c r="BA20" i="6"/>
  <c r="BB20" i="6"/>
  <c r="AT21" i="6"/>
  <c r="AV21" i="6"/>
  <c r="AW21" i="6"/>
  <c r="AX21" i="6"/>
  <c r="AY21" i="6"/>
  <c r="AZ21" i="6"/>
  <c r="BC21" i="6"/>
  <c r="BD21" i="6"/>
  <c r="BA21" i="6"/>
  <c r="BB21" i="6"/>
  <c r="BB24" i="6"/>
  <c r="BB46" i="6"/>
  <c r="AQ113" i="4" s="1"/>
  <c r="BB47" i="6"/>
  <c r="AQ114" i="4" s="1"/>
  <c r="BB48" i="6"/>
  <c r="AQ115" i="4" s="1"/>
  <c r="BB49" i="6"/>
  <c r="AQ116" i="4" s="1"/>
  <c r="BB59" i="6"/>
  <c r="BP40" i="6"/>
  <c r="BH16" i="6"/>
  <c r="BJ16" i="6"/>
  <c r="BK16" i="6"/>
  <c r="BL16" i="6"/>
  <c r="BM16" i="6"/>
  <c r="BN16" i="6"/>
  <c r="BQ16" i="6"/>
  <c r="BR16" i="6"/>
  <c r="BO16" i="6"/>
  <c r="BP16" i="6"/>
  <c r="BH17" i="6"/>
  <c r="BJ17" i="6"/>
  <c r="BK17" i="6"/>
  <c r="BL17" i="6"/>
  <c r="BM17" i="6"/>
  <c r="BN17" i="6"/>
  <c r="BQ17" i="6"/>
  <c r="BR17" i="6"/>
  <c r="BO17" i="6"/>
  <c r="BP17" i="6"/>
  <c r="BH18" i="6"/>
  <c r="BJ18" i="6"/>
  <c r="BK18" i="6"/>
  <c r="BL18" i="6"/>
  <c r="BM18" i="6"/>
  <c r="BN18" i="6"/>
  <c r="BQ18" i="6"/>
  <c r="BR18" i="6"/>
  <c r="BO18" i="6"/>
  <c r="BP18" i="6"/>
  <c r="BH19" i="6"/>
  <c r="BJ19" i="6"/>
  <c r="BK19" i="6"/>
  <c r="BL19" i="6"/>
  <c r="BM19" i="6"/>
  <c r="BN19" i="6"/>
  <c r="BQ19" i="6"/>
  <c r="BR19" i="6"/>
  <c r="BO19" i="6"/>
  <c r="BP19" i="6"/>
  <c r="BH20" i="6"/>
  <c r="BJ20" i="6"/>
  <c r="BK20" i="6"/>
  <c r="BL20" i="6"/>
  <c r="BM20" i="6"/>
  <c r="BN20" i="6"/>
  <c r="BQ20" i="6"/>
  <c r="BR20" i="6"/>
  <c r="BO20" i="6"/>
  <c r="BP20" i="6"/>
  <c r="BH21" i="6"/>
  <c r="BJ21" i="6"/>
  <c r="BK21" i="6"/>
  <c r="BL21" i="6"/>
  <c r="BM21" i="6"/>
  <c r="BN21" i="6"/>
  <c r="BQ21" i="6"/>
  <c r="BR21" i="6"/>
  <c r="BO21" i="6"/>
  <c r="BP21" i="6"/>
  <c r="BP24" i="6"/>
  <c r="BP46" i="6"/>
  <c r="AU113" i="4" s="1"/>
  <c r="BP47" i="6"/>
  <c r="AU114" i="4" s="1"/>
  <c r="BP48" i="6"/>
  <c r="AU115" i="4" s="1"/>
  <c r="BP49" i="6"/>
  <c r="AU116" i="4" s="1"/>
  <c r="BP59" i="6"/>
  <c r="CD40" i="6"/>
  <c r="BV16" i="6"/>
  <c r="BX16" i="6"/>
  <c r="BY16" i="6"/>
  <c r="BZ16" i="6"/>
  <c r="CA16" i="6"/>
  <c r="CB16" i="6"/>
  <c r="CE16" i="6"/>
  <c r="CF16" i="6"/>
  <c r="CC16" i="6"/>
  <c r="CD16" i="6"/>
  <c r="BV17" i="6"/>
  <c r="BX17" i="6"/>
  <c r="BY17" i="6"/>
  <c r="BZ17" i="6"/>
  <c r="CA17" i="6"/>
  <c r="CB17" i="6"/>
  <c r="CE17" i="6"/>
  <c r="CF17" i="6"/>
  <c r="CC17" i="6"/>
  <c r="CD17" i="6"/>
  <c r="BV18" i="6"/>
  <c r="BX18" i="6"/>
  <c r="BY18" i="6"/>
  <c r="BZ18" i="6"/>
  <c r="CA18" i="6"/>
  <c r="CB18" i="6"/>
  <c r="CE18" i="6"/>
  <c r="CF18" i="6"/>
  <c r="CC18" i="6"/>
  <c r="CD18" i="6"/>
  <c r="BV19" i="6"/>
  <c r="BX19" i="6"/>
  <c r="BY19" i="6"/>
  <c r="BZ19" i="6"/>
  <c r="CA19" i="6"/>
  <c r="CB19" i="6"/>
  <c r="CE19" i="6"/>
  <c r="CF19" i="6"/>
  <c r="CC19" i="6"/>
  <c r="CD19" i="6"/>
  <c r="BV20" i="6"/>
  <c r="BX20" i="6"/>
  <c r="BY20" i="6"/>
  <c r="BZ20" i="6"/>
  <c r="CA20" i="6"/>
  <c r="CB20" i="6"/>
  <c r="CE20" i="6"/>
  <c r="CF20" i="6"/>
  <c r="CC20" i="6"/>
  <c r="CD20" i="6"/>
  <c r="BV21" i="6"/>
  <c r="BX21" i="6"/>
  <c r="BY21" i="6"/>
  <c r="BZ21" i="6"/>
  <c r="CA21" i="6"/>
  <c r="CB21" i="6"/>
  <c r="CE21" i="6"/>
  <c r="CF21" i="6"/>
  <c r="CC21" i="6"/>
  <c r="CD21" i="6"/>
  <c r="CD24" i="6"/>
  <c r="CD46" i="6"/>
  <c r="CD47" i="6"/>
  <c r="AY114" i="4" s="1"/>
  <c r="CD48" i="6"/>
  <c r="AY115" i="4" s="1"/>
  <c r="CD49" i="6"/>
  <c r="AY116" i="4" s="1"/>
  <c r="CD59" i="6"/>
  <c r="CH59" i="6"/>
  <c r="CH58" i="6"/>
  <c r="CH57" i="6"/>
  <c r="CH56" i="6"/>
  <c r="CH55" i="6"/>
  <c r="CH54" i="6"/>
  <c r="CH53" i="6"/>
  <c r="CC49" i="6"/>
  <c r="BO49" i="6"/>
  <c r="BA49" i="6"/>
  <c r="AM49" i="6"/>
  <c r="Y49" i="6"/>
  <c r="K49" i="6"/>
  <c r="CC48" i="6"/>
  <c r="BO48" i="6"/>
  <c r="BA48" i="6"/>
  <c r="AM48" i="6"/>
  <c r="Y48" i="6"/>
  <c r="K48" i="6"/>
  <c r="CC47" i="6"/>
  <c r="BO47" i="6"/>
  <c r="BA47" i="6"/>
  <c r="AM47" i="6"/>
  <c r="Y47" i="6"/>
  <c r="K47" i="6"/>
  <c r="CC46" i="6"/>
  <c r="BO46" i="6"/>
  <c r="BA46" i="6"/>
  <c r="AM46" i="6"/>
  <c r="Y46" i="6"/>
  <c r="K46" i="6"/>
  <c r="CH40" i="6"/>
  <c r="CH39" i="6"/>
  <c r="CH38" i="6"/>
  <c r="CH37" i="6"/>
  <c r="CH36" i="6"/>
  <c r="CH35" i="6"/>
  <c r="CH34" i="6"/>
  <c r="CH33" i="6"/>
  <c r="CH32" i="6"/>
  <c r="CH31" i="6"/>
  <c r="CH30" i="6"/>
  <c r="CH25" i="6"/>
  <c r="CH24" i="6"/>
  <c r="CE24" i="6"/>
  <c r="BX22" i="6"/>
  <c r="BX24" i="6"/>
  <c r="BQ24" i="6"/>
  <c r="BJ22" i="6"/>
  <c r="BJ24" i="6"/>
  <c r="AV22" i="6"/>
  <c r="AV24" i="6"/>
  <c r="AH22" i="6"/>
  <c r="AH24" i="6"/>
  <c r="T22" i="6"/>
  <c r="T24" i="6"/>
  <c r="F22" i="6"/>
  <c r="F24" i="6"/>
  <c r="CC23" i="6"/>
  <c r="BO23" i="6"/>
  <c r="BA23" i="6"/>
  <c r="AM23" i="6"/>
  <c r="Y23" i="6"/>
  <c r="K23" i="6"/>
  <c r="CI22" i="6"/>
  <c r="CJ21" i="6"/>
  <c r="CI21" i="6"/>
  <c r="CH21" i="6"/>
  <c r="CJ20" i="6"/>
  <c r="CI20" i="6"/>
  <c r="CH20" i="6"/>
  <c r="CJ19" i="6"/>
  <c r="CI19" i="6"/>
  <c r="CH19" i="6"/>
  <c r="CJ18" i="6"/>
  <c r="CI18" i="6"/>
  <c r="CH18" i="6"/>
  <c r="CJ17" i="6"/>
  <c r="CI17" i="6"/>
  <c r="CH17" i="6"/>
  <c r="CJ16" i="6"/>
  <c r="CI16" i="6"/>
  <c r="CH16" i="6"/>
  <c r="B9" i="6"/>
  <c r="CJ90" i="5"/>
  <c r="CI90" i="5"/>
  <c r="CJ89" i="5"/>
  <c r="CI89" i="5"/>
  <c r="CJ88" i="5"/>
  <c r="CI88" i="5"/>
  <c r="CJ87" i="5"/>
  <c r="CI87" i="5"/>
  <c r="CJ86" i="5"/>
  <c r="CI86" i="5"/>
  <c r="CJ85" i="5"/>
  <c r="CI85" i="5"/>
  <c r="CJ84" i="5"/>
  <c r="CI84" i="5"/>
  <c r="L40" i="5"/>
  <c r="D16" i="5"/>
  <c r="F16" i="5"/>
  <c r="G16" i="5"/>
  <c r="H16" i="5"/>
  <c r="I16" i="5"/>
  <c r="J16" i="5"/>
  <c r="M16" i="5"/>
  <c r="N16" i="5"/>
  <c r="K16" i="5"/>
  <c r="L16" i="5"/>
  <c r="D17" i="5"/>
  <c r="F17" i="5"/>
  <c r="G17" i="5"/>
  <c r="H17" i="5"/>
  <c r="I17" i="5"/>
  <c r="J17" i="5"/>
  <c r="M17" i="5"/>
  <c r="N17" i="5"/>
  <c r="K17" i="5"/>
  <c r="L17" i="5"/>
  <c r="D18" i="5"/>
  <c r="F18" i="5"/>
  <c r="G18" i="5"/>
  <c r="H18" i="5"/>
  <c r="I18" i="5"/>
  <c r="J18" i="5"/>
  <c r="M18" i="5"/>
  <c r="N18" i="5"/>
  <c r="K18" i="5"/>
  <c r="L18" i="5"/>
  <c r="D19" i="5"/>
  <c r="F19" i="5"/>
  <c r="G19" i="5"/>
  <c r="H19" i="5"/>
  <c r="I19" i="5"/>
  <c r="J19" i="5"/>
  <c r="M19" i="5"/>
  <c r="N19" i="5"/>
  <c r="K19" i="5"/>
  <c r="L19" i="5"/>
  <c r="D20" i="5"/>
  <c r="F20" i="5"/>
  <c r="G20" i="5"/>
  <c r="H20" i="5"/>
  <c r="I20" i="5"/>
  <c r="J20" i="5"/>
  <c r="M20" i="5"/>
  <c r="N20" i="5"/>
  <c r="K20" i="5"/>
  <c r="L20" i="5"/>
  <c r="D21" i="5"/>
  <c r="F21" i="5"/>
  <c r="G21" i="5"/>
  <c r="H21" i="5"/>
  <c r="I21" i="5"/>
  <c r="J21" i="5"/>
  <c r="M21" i="5"/>
  <c r="N21" i="5"/>
  <c r="K21" i="5"/>
  <c r="L21" i="5"/>
  <c r="L24" i="5"/>
  <c r="L46" i="5"/>
  <c r="D105" i="4" s="1"/>
  <c r="L47" i="5"/>
  <c r="D106" i="4" s="1"/>
  <c r="L48" i="5"/>
  <c r="D107" i="4" s="1"/>
  <c r="L49" i="5"/>
  <c r="L59" i="5"/>
  <c r="Z40" i="5"/>
  <c r="R16" i="5"/>
  <c r="T16" i="5"/>
  <c r="U16" i="5"/>
  <c r="V16" i="5"/>
  <c r="W16" i="5"/>
  <c r="X16" i="5"/>
  <c r="AA16" i="5"/>
  <c r="AB16" i="5"/>
  <c r="Y16" i="5"/>
  <c r="Z16" i="5"/>
  <c r="R17" i="5"/>
  <c r="T17" i="5"/>
  <c r="U17" i="5"/>
  <c r="V17" i="5"/>
  <c r="W17" i="5"/>
  <c r="X17" i="5"/>
  <c r="AA17" i="5"/>
  <c r="AB17" i="5"/>
  <c r="Y17" i="5"/>
  <c r="Z17" i="5"/>
  <c r="R18" i="5"/>
  <c r="T18" i="5"/>
  <c r="U18" i="5"/>
  <c r="V18" i="5"/>
  <c r="W18" i="5"/>
  <c r="X18" i="5"/>
  <c r="AA18" i="5"/>
  <c r="AB18" i="5"/>
  <c r="Y18" i="5"/>
  <c r="Z18" i="5"/>
  <c r="R19" i="5"/>
  <c r="T19" i="5"/>
  <c r="U19" i="5"/>
  <c r="V19" i="5"/>
  <c r="W19" i="5"/>
  <c r="X19" i="5"/>
  <c r="AA19" i="5"/>
  <c r="AB19" i="5"/>
  <c r="Y19" i="5"/>
  <c r="Z19" i="5"/>
  <c r="R20" i="5"/>
  <c r="T20" i="5"/>
  <c r="U20" i="5"/>
  <c r="V20" i="5"/>
  <c r="W20" i="5"/>
  <c r="X20" i="5"/>
  <c r="AA20" i="5"/>
  <c r="AB20" i="5"/>
  <c r="Y20" i="5"/>
  <c r="Z20" i="5"/>
  <c r="R21" i="5"/>
  <c r="T21" i="5"/>
  <c r="U21" i="5"/>
  <c r="V21" i="5"/>
  <c r="W21" i="5"/>
  <c r="X21" i="5"/>
  <c r="AA21" i="5"/>
  <c r="AB21" i="5"/>
  <c r="Y21" i="5"/>
  <c r="Z21" i="5"/>
  <c r="Z24" i="5"/>
  <c r="Z46" i="5"/>
  <c r="Z47" i="5"/>
  <c r="Q106" i="4" s="1"/>
  <c r="Z48" i="5"/>
  <c r="Q107" i="4" s="1"/>
  <c r="Z49" i="5"/>
  <c r="Q108" i="4" s="1"/>
  <c r="Z59" i="5"/>
  <c r="AN40" i="5"/>
  <c r="AF16" i="5"/>
  <c r="AH16" i="5"/>
  <c r="AI16" i="5"/>
  <c r="AJ16" i="5"/>
  <c r="AK16" i="5"/>
  <c r="AL16" i="5"/>
  <c r="AO16" i="5"/>
  <c r="AP16" i="5"/>
  <c r="AM16" i="5"/>
  <c r="AN16" i="5"/>
  <c r="AF17" i="5"/>
  <c r="AH17" i="5"/>
  <c r="AI17" i="5"/>
  <c r="AJ17" i="5"/>
  <c r="AK17" i="5"/>
  <c r="AL17" i="5"/>
  <c r="AO17" i="5"/>
  <c r="AP17" i="5"/>
  <c r="AM17" i="5"/>
  <c r="AN17" i="5"/>
  <c r="AF18" i="5"/>
  <c r="AH18" i="5"/>
  <c r="AI18" i="5"/>
  <c r="AJ18" i="5"/>
  <c r="AK18" i="5"/>
  <c r="AL18" i="5"/>
  <c r="AO18" i="5"/>
  <c r="AP18" i="5"/>
  <c r="AM18" i="5"/>
  <c r="AN18" i="5"/>
  <c r="AF19" i="5"/>
  <c r="AH19" i="5"/>
  <c r="AI19" i="5"/>
  <c r="AJ19" i="5"/>
  <c r="AK19" i="5"/>
  <c r="AL19" i="5"/>
  <c r="AO19" i="5"/>
  <c r="AP19" i="5"/>
  <c r="AM19" i="5"/>
  <c r="AN19" i="5"/>
  <c r="AF20" i="5"/>
  <c r="AH20" i="5"/>
  <c r="AI20" i="5"/>
  <c r="AJ20" i="5"/>
  <c r="AK20" i="5"/>
  <c r="AL20" i="5"/>
  <c r="AO20" i="5"/>
  <c r="AP20" i="5"/>
  <c r="AM20" i="5"/>
  <c r="AN20" i="5"/>
  <c r="AF21" i="5"/>
  <c r="AH21" i="5"/>
  <c r="AI21" i="5"/>
  <c r="AJ21" i="5"/>
  <c r="AK21" i="5"/>
  <c r="AL21" i="5"/>
  <c r="AO21" i="5"/>
  <c r="AP21" i="5"/>
  <c r="AM21" i="5"/>
  <c r="AN21" i="5"/>
  <c r="AN24" i="5"/>
  <c r="AN46" i="5"/>
  <c r="AD105" i="4" s="1"/>
  <c r="AN47" i="5"/>
  <c r="AN48" i="5"/>
  <c r="AD107" i="4" s="1"/>
  <c r="AN49" i="5"/>
  <c r="AD108" i="4" s="1"/>
  <c r="AN59" i="5"/>
  <c r="BB40" i="5"/>
  <c r="AT16" i="5"/>
  <c r="AV16" i="5"/>
  <c r="AW16" i="5"/>
  <c r="AX16" i="5"/>
  <c r="AY16" i="5"/>
  <c r="AZ16" i="5"/>
  <c r="BC16" i="5"/>
  <c r="BD16" i="5"/>
  <c r="BA16" i="5"/>
  <c r="BB16" i="5"/>
  <c r="AT17" i="5"/>
  <c r="AV17" i="5"/>
  <c r="AW17" i="5"/>
  <c r="AX17" i="5"/>
  <c r="AY17" i="5"/>
  <c r="AZ17" i="5"/>
  <c r="BC17" i="5"/>
  <c r="BD17" i="5"/>
  <c r="BA17" i="5"/>
  <c r="BB17" i="5"/>
  <c r="AT18" i="5"/>
  <c r="AV18" i="5"/>
  <c r="AW18" i="5"/>
  <c r="AX18" i="5"/>
  <c r="AY18" i="5"/>
  <c r="AZ18" i="5"/>
  <c r="BC18" i="5"/>
  <c r="BD18" i="5"/>
  <c r="BA18" i="5"/>
  <c r="BB18" i="5"/>
  <c r="AT19" i="5"/>
  <c r="AV19" i="5"/>
  <c r="AW19" i="5"/>
  <c r="AX19" i="5"/>
  <c r="AY19" i="5"/>
  <c r="AZ19" i="5"/>
  <c r="BC19" i="5"/>
  <c r="BD19" i="5"/>
  <c r="BA19" i="5"/>
  <c r="BB19" i="5"/>
  <c r="AT20" i="5"/>
  <c r="AV20" i="5"/>
  <c r="AW20" i="5"/>
  <c r="AX20" i="5"/>
  <c r="AY20" i="5"/>
  <c r="AZ20" i="5"/>
  <c r="BC20" i="5"/>
  <c r="BD20" i="5"/>
  <c r="BA20" i="5"/>
  <c r="BB20" i="5"/>
  <c r="AT21" i="5"/>
  <c r="AV21" i="5"/>
  <c r="AW21" i="5"/>
  <c r="AX21" i="5"/>
  <c r="AY21" i="5"/>
  <c r="AZ21" i="5"/>
  <c r="BC21" i="5"/>
  <c r="BD21" i="5"/>
  <c r="BA21" i="5"/>
  <c r="BB21" i="5"/>
  <c r="BB24" i="5"/>
  <c r="BB46" i="5"/>
  <c r="AQ105" i="4" s="1"/>
  <c r="BB47" i="5"/>
  <c r="AQ106" i="4" s="1"/>
  <c r="BB48" i="5"/>
  <c r="AQ107" i="4" s="1"/>
  <c r="BB49" i="5"/>
  <c r="AQ108" i="4" s="1"/>
  <c r="BB50" i="5"/>
  <c r="BB59" i="5"/>
  <c r="BB64" i="5"/>
  <c r="BP40" i="5"/>
  <c r="BH16" i="5"/>
  <c r="BJ16" i="5"/>
  <c r="BK16" i="5"/>
  <c r="BL16" i="5"/>
  <c r="BM16" i="5"/>
  <c r="BN16" i="5"/>
  <c r="BQ16" i="5"/>
  <c r="BR16" i="5"/>
  <c r="BO16" i="5"/>
  <c r="BP16" i="5"/>
  <c r="BH17" i="5"/>
  <c r="BJ17" i="5"/>
  <c r="BK17" i="5"/>
  <c r="BL17" i="5"/>
  <c r="BM17" i="5"/>
  <c r="BN17" i="5"/>
  <c r="BQ17" i="5"/>
  <c r="BR17" i="5"/>
  <c r="BO17" i="5"/>
  <c r="BP17" i="5"/>
  <c r="BH18" i="5"/>
  <c r="BJ18" i="5"/>
  <c r="BK18" i="5"/>
  <c r="BL18" i="5"/>
  <c r="BM18" i="5"/>
  <c r="BN18" i="5"/>
  <c r="BQ18" i="5"/>
  <c r="BR18" i="5"/>
  <c r="BO18" i="5"/>
  <c r="BP18" i="5"/>
  <c r="BH19" i="5"/>
  <c r="BJ19" i="5"/>
  <c r="BK19" i="5"/>
  <c r="BL19" i="5"/>
  <c r="BM19" i="5"/>
  <c r="BN19" i="5"/>
  <c r="BQ19" i="5"/>
  <c r="BR19" i="5"/>
  <c r="BO19" i="5"/>
  <c r="BP19" i="5"/>
  <c r="BH20" i="5"/>
  <c r="BJ20" i="5"/>
  <c r="BK20" i="5"/>
  <c r="BL20" i="5"/>
  <c r="BM20" i="5"/>
  <c r="BN20" i="5"/>
  <c r="BQ20" i="5"/>
  <c r="BR20" i="5"/>
  <c r="BO20" i="5"/>
  <c r="BP20" i="5"/>
  <c r="BH21" i="5"/>
  <c r="BJ21" i="5"/>
  <c r="BK21" i="5"/>
  <c r="BL21" i="5"/>
  <c r="BM21" i="5"/>
  <c r="BN21" i="5"/>
  <c r="BQ21" i="5"/>
  <c r="BR21" i="5"/>
  <c r="BO21" i="5"/>
  <c r="BP21" i="5"/>
  <c r="BP24" i="5"/>
  <c r="BP46" i="5"/>
  <c r="AU105" i="4" s="1"/>
  <c r="BP47" i="5"/>
  <c r="AU106" i="4" s="1"/>
  <c r="BP48" i="5"/>
  <c r="AU107" i="4" s="1"/>
  <c r="BP49" i="5"/>
  <c r="AU108" i="4" s="1"/>
  <c r="BP59" i="5"/>
  <c r="CD40" i="5"/>
  <c r="BV16" i="5"/>
  <c r="BX16" i="5"/>
  <c r="BY16" i="5"/>
  <c r="BZ16" i="5"/>
  <c r="CA16" i="5"/>
  <c r="CB16" i="5"/>
  <c r="CE16" i="5"/>
  <c r="CF16" i="5"/>
  <c r="CC16" i="5"/>
  <c r="CD16" i="5"/>
  <c r="BV17" i="5"/>
  <c r="BX17" i="5"/>
  <c r="BY17" i="5"/>
  <c r="BZ17" i="5"/>
  <c r="CA17" i="5"/>
  <c r="CB17" i="5"/>
  <c r="CE17" i="5"/>
  <c r="CF17" i="5"/>
  <c r="CC17" i="5"/>
  <c r="CD17" i="5"/>
  <c r="BV18" i="5"/>
  <c r="BX18" i="5"/>
  <c r="BY18" i="5"/>
  <c r="BZ18" i="5"/>
  <c r="CA18" i="5"/>
  <c r="CB18" i="5"/>
  <c r="CE18" i="5"/>
  <c r="CF18" i="5"/>
  <c r="CC18" i="5"/>
  <c r="CD18" i="5"/>
  <c r="BV19" i="5"/>
  <c r="BX19" i="5"/>
  <c r="BY19" i="5"/>
  <c r="BZ19" i="5"/>
  <c r="CA19" i="5"/>
  <c r="CB19" i="5"/>
  <c r="CE19" i="5"/>
  <c r="CF19" i="5"/>
  <c r="CC19" i="5"/>
  <c r="CD19" i="5"/>
  <c r="BV20" i="5"/>
  <c r="BX20" i="5"/>
  <c r="BY20" i="5"/>
  <c r="BZ20" i="5"/>
  <c r="CA20" i="5"/>
  <c r="CB20" i="5"/>
  <c r="CE20" i="5"/>
  <c r="CF20" i="5"/>
  <c r="CC20" i="5"/>
  <c r="CD20" i="5"/>
  <c r="BV21" i="5"/>
  <c r="BX21" i="5"/>
  <c r="BY21" i="5"/>
  <c r="BZ21" i="5"/>
  <c r="CA21" i="5"/>
  <c r="CB21" i="5"/>
  <c r="CE21" i="5"/>
  <c r="CF21" i="5"/>
  <c r="CC21" i="5"/>
  <c r="CD21" i="5"/>
  <c r="CD24" i="5"/>
  <c r="CD46" i="5"/>
  <c r="AY105" i="4" s="1"/>
  <c r="CD47" i="5"/>
  <c r="AY106" i="4" s="1"/>
  <c r="CD48" i="5"/>
  <c r="AY107" i="4" s="1"/>
  <c r="CD49" i="5"/>
  <c r="AY108" i="4" s="1"/>
  <c r="CD59" i="5"/>
  <c r="CH59" i="5"/>
  <c r="CH58" i="5"/>
  <c r="CH57" i="5"/>
  <c r="CH56" i="5"/>
  <c r="CH55" i="5"/>
  <c r="CH54" i="5"/>
  <c r="CH53" i="5"/>
  <c r="CC49" i="5"/>
  <c r="BO49" i="5"/>
  <c r="BA49" i="5"/>
  <c r="AM49" i="5"/>
  <c r="Y49" i="5"/>
  <c r="K49" i="5"/>
  <c r="CC48" i="5"/>
  <c r="BO48" i="5"/>
  <c r="BA48" i="5"/>
  <c r="AM48" i="5"/>
  <c r="Y48" i="5"/>
  <c r="K48" i="5"/>
  <c r="CC47" i="5"/>
  <c r="BO47" i="5"/>
  <c r="BA47" i="5"/>
  <c r="AM47" i="5"/>
  <c r="Y47" i="5"/>
  <c r="K47" i="5"/>
  <c r="CC46" i="5"/>
  <c r="BO46" i="5"/>
  <c r="BA46" i="5"/>
  <c r="AM46" i="5"/>
  <c r="Y46" i="5"/>
  <c r="K46" i="5"/>
  <c r="CH40" i="5"/>
  <c r="CH39" i="5"/>
  <c r="CH38" i="5"/>
  <c r="CH37" i="5"/>
  <c r="CH36" i="5"/>
  <c r="CH35" i="5"/>
  <c r="CH34" i="5"/>
  <c r="CH33" i="5"/>
  <c r="CH32" i="5"/>
  <c r="CH31" i="5"/>
  <c r="CH30" i="5"/>
  <c r="CH25" i="5"/>
  <c r="CH24" i="5"/>
  <c r="CE24" i="5"/>
  <c r="BX22" i="5"/>
  <c r="BX24" i="5"/>
  <c r="BQ24" i="5"/>
  <c r="BJ22" i="5"/>
  <c r="BJ24" i="5"/>
  <c r="AV22" i="5"/>
  <c r="AV24" i="5"/>
  <c r="AH22" i="5"/>
  <c r="AH24" i="5"/>
  <c r="T22" i="5"/>
  <c r="T24" i="5"/>
  <c r="F22" i="5"/>
  <c r="F24" i="5"/>
  <c r="CC23" i="5"/>
  <c r="BO23" i="5"/>
  <c r="BA23" i="5"/>
  <c r="AM23" i="5"/>
  <c r="Y23" i="5"/>
  <c r="K23" i="5"/>
  <c r="CI22" i="5"/>
  <c r="CJ21" i="5"/>
  <c r="CI21" i="5"/>
  <c r="CH21" i="5"/>
  <c r="CJ20" i="5"/>
  <c r="CI20" i="5"/>
  <c r="CH20" i="5"/>
  <c r="CJ19" i="5"/>
  <c r="CI19" i="5"/>
  <c r="CH19" i="5"/>
  <c r="CJ18" i="5"/>
  <c r="CI18" i="5"/>
  <c r="CH18" i="5"/>
  <c r="CJ17" i="5"/>
  <c r="CI17" i="5"/>
  <c r="CH17" i="5"/>
  <c r="CJ16" i="5"/>
  <c r="CI16" i="5"/>
  <c r="CH16" i="5"/>
  <c r="B9" i="5"/>
  <c r="L59" i="3"/>
  <c r="Z59" i="3"/>
  <c r="AN59" i="3"/>
  <c r="BB59" i="3"/>
  <c r="CH59" i="3" s="1"/>
  <c r="BP59" i="3"/>
  <c r="CD59" i="3"/>
  <c r="CH58" i="3"/>
  <c r="CH57" i="3"/>
  <c r="CH56" i="3"/>
  <c r="CH55" i="3"/>
  <c r="CH54" i="3"/>
  <c r="CH53" i="3"/>
  <c r="L46" i="3"/>
  <c r="L47" i="3"/>
  <c r="D98" i="4" s="1"/>
  <c r="L48" i="3"/>
  <c r="D99" i="4" s="1"/>
  <c r="L49" i="3"/>
  <c r="D100" i="4" s="1"/>
  <c r="Z46" i="3"/>
  <c r="Q97" i="4" s="1"/>
  <c r="Z47" i="3"/>
  <c r="Q98" i="4" s="1"/>
  <c r="Z48" i="3"/>
  <c r="Q99" i="4" s="1"/>
  <c r="Z49" i="3"/>
  <c r="Q100" i="4" s="1"/>
  <c r="AN46" i="3"/>
  <c r="AD97" i="4" s="1"/>
  <c r="AN47" i="3"/>
  <c r="AD98" i="4" s="1"/>
  <c r="AN48" i="3"/>
  <c r="AD99" i="4" s="1"/>
  <c r="AN49" i="3"/>
  <c r="AD100" i="4" s="1"/>
  <c r="BB46" i="3"/>
  <c r="BB47" i="3"/>
  <c r="AQ98" i="4" s="1"/>
  <c r="BB48" i="3"/>
  <c r="AQ99" i="4" s="1"/>
  <c r="BB49" i="3"/>
  <c r="AQ100" i="4" s="1"/>
  <c r="BP46" i="3"/>
  <c r="AU97" i="4" s="1"/>
  <c r="BP47" i="3"/>
  <c r="AU98" i="4" s="1"/>
  <c r="BP48" i="3"/>
  <c r="AU99" i="4" s="1"/>
  <c r="BP49" i="3"/>
  <c r="AU100" i="4" s="1"/>
  <c r="CD46" i="3"/>
  <c r="AY97" i="4" s="1"/>
  <c r="CD47" i="3"/>
  <c r="AY98" i="4" s="1"/>
  <c r="CD48" i="3"/>
  <c r="AY99" i="4" s="1"/>
  <c r="CD49" i="3"/>
  <c r="AY100" i="4" s="1"/>
  <c r="L40" i="3"/>
  <c r="Z40" i="3"/>
  <c r="Q41" i="4" s="1"/>
  <c r="AN40" i="3"/>
  <c r="BB40" i="3"/>
  <c r="BP40" i="3"/>
  <c r="CD40" i="3"/>
  <c r="CH40" i="3"/>
  <c r="CH39" i="3"/>
  <c r="CH38" i="3"/>
  <c r="CH37" i="3"/>
  <c r="CH36" i="3"/>
  <c r="CH35" i="3"/>
  <c r="CH34" i="3"/>
  <c r="CH33" i="3"/>
  <c r="CH32" i="3"/>
  <c r="CH31" i="3"/>
  <c r="CH30" i="3"/>
  <c r="CH25" i="3"/>
  <c r="F16" i="3"/>
  <c r="H16" i="3" s="1"/>
  <c r="G16" i="3"/>
  <c r="D16" i="3"/>
  <c r="N16" i="3"/>
  <c r="F17" i="3"/>
  <c r="I17" i="3" s="1"/>
  <c r="G17" i="3"/>
  <c r="H17" i="3"/>
  <c r="D17" i="3"/>
  <c r="N17" i="3" s="1"/>
  <c r="F18" i="3"/>
  <c r="G18" i="3"/>
  <c r="H18" i="3"/>
  <c r="I18" i="3"/>
  <c r="J18" i="3"/>
  <c r="D18" i="3"/>
  <c r="M18" i="3" s="1"/>
  <c r="F19" i="3"/>
  <c r="H19" i="3" s="1"/>
  <c r="G19" i="3"/>
  <c r="D19" i="3"/>
  <c r="N19" i="3"/>
  <c r="F20" i="3"/>
  <c r="H20" i="3" s="1"/>
  <c r="G20" i="3"/>
  <c r="I20" i="3"/>
  <c r="D20" i="3"/>
  <c r="N20" i="3"/>
  <c r="F21" i="3"/>
  <c r="I21" i="3" s="1"/>
  <c r="G21" i="3"/>
  <c r="H21" i="3"/>
  <c r="D21" i="3"/>
  <c r="T16" i="3"/>
  <c r="V16" i="3" s="1"/>
  <c r="U16" i="3"/>
  <c r="W16" i="3"/>
  <c r="R16" i="3"/>
  <c r="AB16" i="3" s="1"/>
  <c r="T17" i="3"/>
  <c r="V17" i="3" s="1"/>
  <c r="U17" i="3"/>
  <c r="R17" i="3"/>
  <c r="T18" i="3"/>
  <c r="U18" i="3"/>
  <c r="W18" i="3"/>
  <c r="R18" i="3"/>
  <c r="AB18" i="3"/>
  <c r="T19" i="3"/>
  <c r="V19" i="3" s="1"/>
  <c r="U19" i="3"/>
  <c r="R19" i="3"/>
  <c r="T20" i="3"/>
  <c r="U20" i="3"/>
  <c r="W20" i="3" s="1"/>
  <c r="V20" i="3"/>
  <c r="R20" i="3"/>
  <c r="AB20" i="3"/>
  <c r="T21" i="3"/>
  <c r="U21" i="3"/>
  <c r="V21" i="3" s="1"/>
  <c r="R21" i="3"/>
  <c r="AB21" i="3"/>
  <c r="AH16" i="3"/>
  <c r="AK16" i="3" s="1"/>
  <c r="AI16" i="3"/>
  <c r="AJ16" i="3"/>
  <c r="AL16" i="3" s="1"/>
  <c r="AF16" i="3"/>
  <c r="AO16" i="3" s="1"/>
  <c r="AH17" i="3"/>
  <c r="AJ17" i="3" s="1"/>
  <c r="AI17" i="3"/>
  <c r="AF17" i="3"/>
  <c r="AP17" i="3"/>
  <c r="AH18" i="3"/>
  <c r="AK18" i="3" s="1"/>
  <c r="AI18" i="3"/>
  <c r="AJ18" i="3"/>
  <c r="AF18" i="3"/>
  <c r="AP18" i="3" s="1"/>
  <c r="AH19" i="3"/>
  <c r="AI19" i="3"/>
  <c r="AJ19" i="3"/>
  <c r="AK19" i="3"/>
  <c r="AL19" i="3"/>
  <c r="AF19" i="3"/>
  <c r="AO19" i="3" s="1"/>
  <c r="AH20" i="3"/>
  <c r="AJ20" i="3" s="1"/>
  <c r="AI20" i="3"/>
  <c r="AF20" i="3"/>
  <c r="AP20" i="3" s="1"/>
  <c r="AH21" i="3"/>
  <c r="AJ21" i="3" s="1"/>
  <c r="AI21" i="3"/>
  <c r="AK21" i="3"/>
  <c r="AF21" i="3"/>
  <c r="AP21" i="3"/>
  <c r="AV16" i="3"/>
  <c r="AX16" i="3" s="1"/>
  <c r="AW16" i="3"/>
  <c r="AY16" i="3" s="1"/>
  <c r="AT16" i="3"/>
  <c r="BD16" i="3"/>
  <c r="AV17" i="3"/>
  <c r="AX17" i="3" s="1"/>
  <c r="AW17" i="3"/>
  <c r="AY17" i="3"/>
  <c r="AT17" i="3"/>
  <c r="BD17" i="3" s="1"/>
  <c r="AV18" i="3"/>
  <c r="AX18" i="3" s="1"/>
  <c r="AW18" i="3"/>
  <c r="AT18" i="3"/>
  <c r="AV19" i="3"/>
  <c r="AW19" i="3"/>
  <c r="AY19" i="3"/>
  <c r="AT19" i="3"/>
  <c r="BD19" i="3"/>
  <c r="AV20" i="3"/>
  <c r="AX20" i="3" s="1"/>
  <c r="AW20" i="3"/>
  <c r="AT20" i="3"/>
  <c r="AV21" i="3"/>
  <c r="AW21" i="3"/>
  <c r="AY21" i="3" s="1"/>
  <c r="AX21" i="3"/>
  <c r="AT21" i="3"/>
  <c r="BD21" i="3"/>
  <c r="BJ16" i="3"/>
  <c r="BL16" i="3" s="1"/>
  <c r="BK16" i="3"/>
  <c r="BM16" i="3"/>
  <c r="BH16" i="3"/>
  <c r="BR16" i="3"/>
  <c r="BJ17" i="3"/>
  <c r="BM17" i="3" s="1"/>
  <c r="BK17" i="3"/>
  <c r="BL17" i="3"/>
  <c r="BN17" i="3" s="1"/>
  <c r="BH17" i="3"/>
  <c r="BJ22" i="3" s="1"/>
  <c r="BJ24" i="3" s="1"/>
  <c r="BJ18" i="3"/>
  <c r="BL18" i="3" s="1"/>
  <c r="BK18" i="3"/>
  <c r="BH18" i="3"/>
  <c r="BR18" i="3"/>
  <c r="BJ19" i="3"/>
  <c r="BM19" i="3" s="1"/>
  <c r="BK19" i="3"/>
  <c r="BL19" i="3"/>
  <c r="BH19" i="3"/>
  <c r="BR19" i="3"/>
  <c r="BJ20" i="3"/>
  <c r="BK20" i="3"/>
  <c r="BL20" i="3"/>
  <c r="BM20" i="3"/>
  <c r="BN20" i="3"/>
  <c r="BH20" i="3"/>
  <c r="BQ20" i="3" s="1"/>
  <c r="BJ21" i="3"/>
  <c r="BL21" i="3" s="1"/>
  <c r="BK21" i="3"/>
  <c r="BH21" i="3"/>
  <c r="BR21" i="3" s="1"/>
  <c r="BX16" i="3"/>
  <c r="BY16" i="3"/>
  <c r="CA16" i="3" s="1"/>
  <c r="BZ16" i="3"/>
  <c r="BV16" i="3"/>
  <c r="CF16" i="3"/>
  <c r="BX17" i="3"/>
  <c r="BY17" i="3"/>
  <c r="BZ17" i="3" s="1"/>
  <c r="BV17" i="3"/>
  <c r="CF17" i="3"/>
  <c r="BX18" i="3"/>
  <c r="BZ18" i="3" s="1"/>
  <c r="BY18" i="3"/>
  <c r="CA18" i="3"/>
  <c r="BV18" i="3"/>
  <c r="CF18" i="3" s="1"/>
  <c r="BX19" i="3"/>
  <c r="BZ19" i="3" s="1"/>
  <c r="BY19" i="3"/>
  <c r="BV19" i="3"/>
  <c r="BX20" i="3"/>
  <c r="BY20" i="3"/>
  <c r="CA20" i="3"/>
  <c r="BV20" i="3"/>
  <c r="CF20" i="3"/>
  <c r="BX21" i="3"/>
  <c r="BZ21" i="3" s="1"/>
  <c r="BY21" i="3"/>
  <c r="BV21" i="3"/>
  <c r="D130" i="4"/>
  <c r="D131" i="4"/>
  <c r="D132" i="4"/>
  <c r="D137" i="4" a="1"/>
  <c r="D137" i="4" s="1"/>
  <c r="D140" i="4" a="1"/>
  <c r="D140" i="4" s="1"/>
  <c r="D143" i="4" a="1"/>
  <c r="D143" i="4" s="1"/>
  <c r="D146" i="4" a="1"/>
  <c r="D146" i="4" s="1"/>
  <c r="D134" i="4" a="1"/>
  <c r="D134" i="4" s="1"/>
  <c r="Q130" i="4"/>
  <c r="Q131" i="4"/>
  <c r="Q132" i="4"/>
  <c r="Q137" i="4" a="1"/>
  <c r="Q137" i="4" s="1"/>
  <c r="Q140" i="4" a="1"/>
  <c r="Q140" i="4" s="1"/>
  <c r="Q143" i="4" a="1"/>
  <c r="Q143" i="4" s="1"/>
  <c r="Q146" i="4" a="1"/>
  <c r="Q146" i="4" s="1"/>
  <c r="Q134" i="4" a="1"/>
  <c r="Q134" i="4" s="1"/>
  <c r="AD130" i="4"/>
  <c r="AD131" i="4"/>
  <c r="AD132" i="4"/>
  <c r="AD137" i="4" a="1"/>
  <c r="AD137" i="4" s="1"/>
  <c r="AD140" i="4" a="1"/>
  <c r="AD140" i="4" s="1"/>
  <c r="AD143" i="4" a="1"/>
  <c r="AD143" i="4" s="1"/>
  <c r="AD146" i="4" a="1"/>
  <c r="AD146" i="4" s="1"/>
  <c r="AD134" i="4" a="1"/>
  <c r="AD134" i="4" s="1"/>
  <c r="AQ130" i="4"/>
  <c r="AQ131" i="4"/>
  <c r="AQ132" i="4"/>
  <c r="AQ137" i="4" a="1"/>
  <c r="AQ137" i="4" s="1"/>
  <c r="AQ140" i="4" a="1"/>
  <c r="AQ140" i="4" s="1"/>
  <c r="AQ143" i="4" a="1"/>
  <c r="AQ143" i="4" s="1"/>
  <c r="AQ146" i="4" a="1"/>
  <c r="AQ146" i="4" s="1"/>
  <c r="AQ134" i="4" a="1"/>
  <c r="AQ134" i="4" s="1"/>
  <c r="AU130" i="4"/>
  <c r="AU131" i="4"/>
  <c r="AU132" i="4"/>
  <c r="AU137" i="4" a="1"/>
  <c r="AU137" i="4" s="1"/>
  <c r="AU140" i="4" a="1"/>
  <c r="AU140" i="4" s="1"/>
  <c r="AU143" i="4" a="1"/>
  <c r="AU143" i="4" s="1"/>
  <c r="AU146" i="4" a="1"/>
  <c r="AU146" i="4" s="1"/>
  <c r="AU134" i="4" a="1"/>
  <c r="AU134" i="4" s="1"/>
  <c r="AY130" i="4"/>
  <c r="AY131" i="4"/>
  <c r="AY132" i="4"/>
  <c r="AY137" i="4" a="1"/>
  <c r="AY137" i="4" s="1"/>
  <c r="AY140" i="4" a="1"/>
  <c r="AY140" i="4" s="1"/>
  <c r="AY143" i="4" a="1"/>
  <c r="AY143" i="4" s="1"/>
  <c r="AY146" i="4" a="1"/>
  <c r="AY146" i="4" s="1"/>
  <c r="AY134" i="4" a="1"/>
  <c r="AY134" i="4" s="1"/>
  <c r="BA145" i="4"/>
  <c r="BA142" i="4"/>
  <c r="BA139" i="4"/>
  <c r="BA136" i="4"/>
  <c r="BA133" i="4"/>
  <c r="N46" i="2"/>
  <c r="D89" i="4" s="1"/>
  <c r="AC46" i="2"/>
  <c r="Q89" i="4" s="1"/>
  <c r="AC48" i="2"/>
  <c r="Q91" i="4" s="1"/>
  <c r="AC49" i="2"/>
  <c r="Q92" i="4" s="1"/>
  <c r="AR46" i="2"/>
  <c r="AD89" i="4" s="1"/>
  <c r="AR48" i="2"/>
  <c r="AD91" i="4" s="1"/>
  <c r="AR49" i="2"/>
  <c r="AD92" i="4" s="1"/>
  <c r="BG46" i="2"/>
  <c r="AQ89" i="4" s="1"/>
  <c r="BG48" i="2"/>
  <c r="AQ91" i="4" s="1"/>
  <c r="BG49" i="2"/>
  <c r="AQ92" i="4" s="1"/>
  <c r="BV46" i="2"/>
  <c r="AU89" i="4" s="1"/>
  <c r="BV48" i="2"/>
  <c r="AU91" i="4" s="1"/>
  <c r="BV49" i="2"/>
  <c r="AU92" i="4" s="1"/>
  <c r="CK46" i="2"/>
  <c r="AY89" i="4" s="1"/>
  <c r="CK48" i="2"/>
  <c r="AY91" i="4" s="1"/>
  <c r="CK49" i="2"/>
  <c r="AY92" i="4" s="1"/>
  <c r="D41" i="4"/>
  <c r="D54" i="4"/>
  <c r="D67" i="4"/>
  <c r="D80" i="4"/>
  <c r="N40" i="2"/>
  <c r="D28" i="4" s="1"/>
  <c r="Q54" i="4"/>
  <c r="Q67" i="4"/>
  <c r="Q80" i="4"/>
  <c r="AC40" i="2"/>
  <c r="Q28" i="4" s="1"/>
  <c r="AD41" i="4"/>
  <c r="AD54" i="4"/>
  <c r="AD67" i="4"/>
  <c r="AD80" i="4"/>
  <c r="AR40" i="2"/>
  <c r="AD28" i="4" s="1"/>
  <c r="AQ41" i="4"/>
  <c r="AQ54" i="4"/>
  <c r="AQ67" i="4"/>
  <c r="AQ80" i="4"/>
  <c r="BG40" i="2"/>
  <c r="AQ28" i="4" s="1"/>
  <c r="AU41" i="4"/>
  <c r="AU54" i="4"/>
  <c r="AU67" i="4"/>
  <c r="AU80" i="4"/>
  <c r="BV40" i="2"/>
  <c r="AU28" i="4" s="1"/>
  <c r="AY41" i="4"/>
  <c r="AY54" i="4"/>
  <c r="AY67" i="4"/>
  <c r="AY80" i="4"/>
  <c r="CK40" i="2"/>
  <c r="AY28" i="4" s="1"/>
  <c r="BA81" i="4"/>
  <c r="D70" i="4" a="1"/>
  <c r="Q70" i="4" a="1"/>
  <c r="Q70" i="4" s="1"/>
  <c r="AD70" i="4" a="1"/>
  <c r="AD70" i="4" s="1"/>
  <c r="AQ70" i="4" a="1"/>
  <c r="AU70" i="4" a="1"/>
  <c r="AU70" i="4" s="1"/>
  <c r="AY70" i="4" a="1"/>
  <c r="AY70" i="4" s="1"/>
  <c r="BA69" i="4"/>
  <c r="BA68" i="4"/>
  <c r="D57" i="4" a="1"/>
  <c r="Q57" i="4" a="1"/>
  <c r="Q57" i="4" s="1"/>
  <c r="AD57" i="4" a="1"/>
  <c r="AD57" i="4" s="1"/>
  <c r="AQ57" i="4" a="1"/>
  <c r="AQ57" i="4" s="1"/>
  <c r="AU57" i="4" a="1"/>
  <c r="AU57" i="4" s="1"/>
  <c r="AY57" i="4" a="1"/>
  <c r="AY57" i="4" s="1"/>
  <c r="BA56" i="4"/>
  <c r="BA55" i="4"/>
  <c r="D44" i="4" a="1"/>
  <c r="Q44" i="4" a="1"/>
  <c r="AD44" i="4" a="1"/>
  <c r="AD44" i="4" s="1"/>
  <c r="AQ44" i="4" a="1"/>
  <c r="AQ44" i="4" s="1"/>
  <c r="AU44" i="4" a="1"/>
  <c r="AU44" i="4" s="1"/>
  <c r="AY44" i="4" a="1"/>
  <c r="AY44" i="4" s="1"/>
  <c r="BA43" i="4"/>
  <c r="BA42" i="4"/>
  <c r="D31" i="4" a="1"/>
  <c r="Q31" i="4" a="1"/>
  <c r="Q31" i="4" s="1"/>
  <c r="AD31" i="4" a="1"/>
  <c r="AD31" i="4" s="1"/>
  <c r="AQ31" i="4" a="1"/>
  <c r="AQ31" i="4" s="1"/>
  <c r="AU31" i="4" a="1"/>
  <c r="AU31" i="4" s="1"/>
  <c r="AY31" i="4" a="1"/>
  <c r="AY31" i="4" s="1"/>
  <c r="BA30" i="4"/>
  <c r="BA29" i="4"/>
  <c r="BA17" i="4"/>
  <c r="D14" i="4"/>
  <c r="Q14" i="4"/>
  <c r="AD14" i="4"/>
  <c r="AQ14" i="4"/>
  <c r="AU14" i="4"/>
  <c r="AY14" i="4"/>
  <c r="K46" i="3"/>
  <c r="K47" i="3"/>
  <c r="K48" i="3"/>
  <c r="K49" i="3"/>
  <c r="N59" i="2"/>
  <c r="AC59" i="2"/>
  <c r="AR59" i="2"/>
  <c r="BG59" i="2"/>
  <c r="BV59" i="2"/>
  <c r="CK59" i="2"/>
  <c r="CP58" i="2"/>
  <c r="CP56" i="2"/>
  <c r="CP55" i="2"/>
  <c r="CP54" i="2"/>
  <c r="CP53" i="2"/>
  <c r="CP39" i="2"/>
  <c r="CP38" i="2"/>
  <c r="CP37" i="2"/>
  <c r="CP36" i="2"/>
  <c r="CP35" i="2"/>
  <c r="CP34" i="2"/>
  <c r="CP33" i="2"/>
  <c r="CP32" i="2"/>
  <c r="CP31" i="2"/>
  <c r="CP30" i="2"/>
  <c r="CP26" i="2"/>
  <c r="F19" i="2"/>
  <c r="O19" i="2"/>
  <c r="U19" i="2"/>
  <c r="AD19" i="2" s="1"/>
  <c r="AJ19" i="2"/>
  <c r="AS19" i="2"/>
  <c r="AY19" i="2"/>
  <c r="BH19" i="2"/>
  <c r="BN19" i="2"/>
  <c r="BW19" i="2"/>
  <c r="CC19" i="2"/>
  <c r="F18" i="2"/>
  <c r="O18" i="2"/>
  <c r="CR18" i="2" s="1"/>
  <c r="U18" i="2"/>
  <c r="AD18" i="2" s="1"/>
  <c r="AJ18" i="2"/>
  <c r="AS18" i="2" s="1"/>
  <c r="AY18" i="2"/>
  <c r="BH18" i="2" s="1"/>
  <c r="BN18" i="2"/>
  <c r="BW18" i="2"/>
  <c r="CC18" i="2"/>
  <c r="CL18" i="2"/>
  <c r="F17" i="2"/>
  <c r="O17" i="2"/>
  <c r="U17" i="2"/>
  <c r="AD17" i="2"/>
  <c r="AJ17" i="2"/>
  <c r="AS17" i="2"/>
  <c r="AY17" i="2"/>
  <c r="BH17" i="2" s="1"/>
  <c r="BN17" i="2"/>
  <c r="CC17" i="2"/>
  <c r="CL17" i="2"/>
  <c r="F16" i="2"/>
  <c r="O16" i="2" s="1"/>
  <c r="U16" i="2"/>
  <c r="AJ16" i="2"/>
  <c r="AY16" i="2"/>
  <c r="BH16" i="2"/>
  <c r="BN16" i="2"/>
  <c r="BW16" i="2"/>
  <c r="CC16" i="2"/>
  <c r="CL16" i="2"/>
  <c r="F15" i="2"/>
  <c r="O15" i="2"/>
  <c r="U15" i="2"/>
  <c r="AD15" i="2"/>
  <c r="AJ15" i="2"/>
  <c r="AS15" i="2" s="1"/>
  <c r="AY15" i="2"/>
  <c r="BN15" i="2"/>
  <c r="BW15" i="2" s="1"/>
  <c r="CC15" i="2"/>
  <c r="CL15" i="2"/>
  <c r="F14" i="2"/>
  <c r="O14" i="2"/>
  <c r="U14" i="2"/>
  <c r="AD14" i="2"/>
  <c r="AJ14" i="2"/>
  <c r="AY14" i="2"/>
  <c r="BH14" i="2"/>
  <c r="BN14" i="2"/>
  <c r="BW14" i="2" s="1"/>
  <c r="CC14" i="2"/>
  <c r="CL14" i="2" s="1"/>
  <c r="F13" i="2"/>
  <c r="U13" i="2"/>
  <c r="AD13" i="2"/>
  <c r="AJ13" i="2"/>
  <c r="AS13" i="2" s="1"/>
  <c r="AY13" i="2"/>
  <c r="BH13" i="2"/>
  <c r="BN13" i="2"/>
  <c r="BW13" i="2" s="1"/>
  <c r="CC13" i="2"/>
  <c r="CL13" i="2"/>
  <c r="F12" i="2"/>
  <c r="O12" i="2"/>
  <c r="CR12" i="2" s="1"/>
  <c r="U12" i="2"/>
  <c r="AD12" i="2" s="1"/>
  <c r="AJ12" i="2"/>
  <c r="AS12" i="2"/>
  <c r="AY12" i="2"/>
  <c r="BH12" i="2"/>
  <c r="BN12" i="2"/>
  <c r="BW12" i="2" s="1"/>
  <c r="CC12" i="2"/>
  <c r="CL12" i="2"/>
  <c r="F11" i="2"/>
  <c r="O11" i="2"/>
  <c r="U11" i="2"/>
  <c r="AJ11" i="2"/>
  <c r="AS11" i="2"/>
  <c r="AY11" i="2"/>
  <c r="BH11" i="2"/>
  <c r="BN11" i="2"/>
  <c r="BW11" i="2"/>
  <c r="CC11" i="2"/>
  <c r="CL11" i="2"/>
  <c r="F10" i="2"/>
  <c r="O10" i="2"/>
  <c r="U10" i="2"/>
  <c r="AD10" i="2"/>
  <c r="AJ10" i="2"/>
  <c r="AY10" i="2"/>
  <c r="BH10" i="2" s="1"/>
  <c r="BN10" i="2"/>
  <c r="BW10" i="2" s="1"/>
  <c r="CC10" i="2"/>
  <c r="CL10" i="2"/>
  <c r="F9" i="2"/>
  <c r="O9" i="2" s="1"/>
  <c r="U9" i="2"/>
  <c r="AD9" i="2" s="1"/>
  <c r="AJ9" i="2"/>
  <c r="AY9" i="2"/>
  <c r="BH9" i="2"/>
  <c r="BN9" i="2"/>
  <c r="BW9" i="2" s="1"/>
  <c r="CC9" i="2"/>
  <c r="CL9" i="2"/>
  <c r="F8" i="2"/>
  <c r="O8" i="2"/>
  <c r="U8" i="2"/>
  <c r="AD8" i="2"/>
  <c r="AJ8" i="2"/>
  <c r="AY8" i="2"/>
  <c r="BH8" i="2"/>
  <c r="BN8" i="2"/>
  <c r="BW8" i="2" s="1"/>
  <c r="CC8" i="2"/>
  <c r="CL8" i="2"/>
  <c r="F7" i="2"/>
  <c r="O7" i="2"/>
  <c r="U7" i="2"/>
  <c r="AD7" i="2"/>
  <c r="AJ7" i="2"/>
  <c r="AS7" i="2"/>
  <c r="AY7" i="2"/>
  <c r="BH7" i="2"/>
  <c r="BN7" i="2"/>
  <c r="BW7" i="2" s="1"/>
  <c r="CC7" i="2"/>
  <c r="CL7" i="2" s="1"/>
  <c r="CC6" i="2"/>
  <c r="AW5" i="4" s="1"/>
  <c r="U6" i="2"/>
  <c r="O5" i="4" s="1"/>
  <c r="AD6" i="2"/>
  <c r="AJ6" i="2"/>
  <c r="AY6" i="2"/>
  <c r="BH6" i="2" s="1"/>
  <c r="BN6" i="2"/>
  <c r="AS5" i="4" s="1"/>
  <c r="H19" i="2"/>
  <c r="K19" i="2" s="1"/>
  <c r="I19" i="2"/>
  <c r="V19" i="2"/>
  <c r="H18" i="2"/>
  <c r="I18" i="2"/>
  <c r="J18" i="2"/>
  <c r="V18" i="2"/>
  <c r="W18" i="2" s="1"/>
  <c r="H17" i="2"/>
  <c r="I17" i="2"/>
  <c r="K17" i="2"/>
  <c r="V17" i="2"/>
  <c r="W17" i="2"/>
  <c r="X17" i="2"/>
  <c r="H16" i="2"/>
  <c r="I16" i="2"/>
  <c r="J16" i="2"/>
  <c r="V16" i="2"/>
  <c r="W16" i="2"/>
  <c r="H15" i="2"/>
  <c r="J15" i="2" s="1"/>
  <c r="I15" i="2"/>
  <c r="V15" i="2"/>
  <c r="W15" i="2" s="1"/>
  <c r="H14" i="2"/>
  <c r="K14" i="2" s="1"/>
  <c r="I14" i="2"/>
  <c r="V14" i="2"/>
  <c r="W14" i="2"/>
  <c r="X14" i="2"/>
  <c r="Y14" i="2"/>
  <c r="Z14" i="2"/>
  <c r="H13" i="2"/>
  <c r="I13" i="2"/>
  <c r="J13" i="2"/>
  <c r="L13" i="2" s="1"/>
  <c r="K13" i="2"/>
  <c r="V13" i="2"/>
  <c r="W13" i="2"/>
  <c r="H12" i="2"/>
  <c r="K12" i="2" s="1"/>
  <c r="I12" i="2"/>
  <c r="J12" i="2"/>
  <c r="L12" i="2"/>
  <c r="V12" i="2"/>
  <c r="W12" i="2" s="1"/>
  <c r="AK12" i="2"/>
  <c r="AL12" i="2"/>
  <c r="H11" i="2"/>
  <c r="I11" i="2"/>
  <c r="J11" i="2"/>
  <c r="V11" i="2"/>
  <c r="W11" i="2"/>
  <c r="X11" i="2"/>
  <c r="Z11" i="2"/>
  <c r="AK11" i="2"/>
  <c r="AL11" i="2" s="1"/>
  <c r="H10" i="2"/>
  <c r="K10" i="2" s="1"/>
  <c r="I10" i="2"/>
  <c r="V10" i="2"/>
  <c r="W10" i="2"/>
  <c r="X10" i="2"/>
  <c r="Y10" i="2" s="1"/>
  <c r="Z10" i="2"/>
  <c r="AK10" i="2"/>
  <c r="AM10" i="2" s="1"/>
  <c r="AZ10" i="2"/>
  <c r="BO10" i="2" s="1"/>
  <c r="BA10" i="2"/>
  <c r="BB10" i="2"/>
  <c r="BC10" i="2"/>
  <c r="BD10" i="2"/>
  <c r="BE10" i="2"/>
  <c r="BI10" i="2" s="1"/>
  <c r="BJ10" i="2" s="1"/>
  <c r="CD10" i="2"/>
  <c r="CE10" i="2"/>
  <c r="H9" i="2"/>
  <c r="I9" i="2"/>
  <c r="J9" i="2"/>
  <c r="K9" i="2"/>
  <c r="L9" i="2"/>
  <c r="P9" i="2"/>
  <c r="V9" i="2"/>
  <c r="H8" i="2"/>
  <c r="I8" i="2"/>
  <c r="J8" i="2" s="1"/>
  <c r="V8" i="2"/>
  <c r="W8" i="2"/>
  <c r="H7" i="2"/>
  <c r="I7" i="2"/>
  <c r="J7" i="2" s="1"/>
  <c r="V7" i="2"/>
  <c r="W7" i="2" s="1"/>
  <c r="AK7" i="2"/>
  <c r="AL7" i="2"/>
  <c r="AM7" i="2"/>
  <c r="AN7" i="2"/>
  <c r="AO7" i="2"/>
  <c r="AZ7" i="2"/>
  <c r="BA7" i="2" s="1"/>
  <c r="BO7" i="2"/>
  <c r="BP7" i="2" s="1"/>
  <c r="AZ6" i="2"/>
  <c r="BO6" i="2" s="1"/>
  <c r="H6" i="2"/>
  <c r="I6" i="2"/>
  <c r="V6" i="2"/>
  <c r="W6" i="2"/>
  <c r="Y6" i="2" s="1"/>
  <c r="AA6" i="2" s="1"/>
  <c r="X6" i="2"/>
  <c r="Z6" i="2"/>
  <c r="AE6" i="2"/>
  <c r="AK6" i="2"/>
  <c r="AL6" i="2" s="1"/>
  <c r="AM6" i="2"/>
  <c r="CC46" i="3"/>
  <c r="CC47" i="3"/>
  <c r="CC48" i="3"/>
  <c r="CC49" i="3"/>
  <c r="BO46" i="3"/>
  <c r="BO47" i="3"/>
  <c r="BO48" i="3"/>
  <c r="BO49" i="3"/>
  <c r="BA46" i="3"/>
  <c r="BA47" i="3"/>
  <c r="BA48" i="3"/>
  <c r="BA49" i="3"/>
  <c r="AM46" i="3"/>
  <c r="AM47" i="3"/>
  <c r="AM48" i="3"/>
  <c r="AM49" i="3"/>
  <c r="Y46" i="3"/>
  <c r="Y47" i="3"/>
  <c r="Y48" i="3"/>
  <c r="Y49" i="3"/>
  <c r="A134" i="4" a="1"/>
  <c r="A134" i="4" s="1"/>
  <c r="A137" i="4" a="1"/>
  <c r="A137" i="4" s="1"/>
  <c r="A146" i="4" a="1"/>
  <c r="A146" i="4" s="1"/>
  <c r="A143" i="4" a="1"/>
  <c r="A143" i="4" s="1"/>
  <c r="A140" i="4" a="1"/>
  <c r="A140" i="4" s="1"/>
  <c r="A44" i="4" a="1"/>
  <c r="A44" i="4" s="1"/>
  <c r="A57" i="4" a="1"/>
  <c r="A57" i="4" s="1"/>
  <c r="A70" i="4" a="1"/>
  <c r="A70" i="4" s="1"/>
  <c r="CP22" i="2"/>
  <c r="AY18" i="4" a="1"/>
  <c r="AY18" i="4" s="1"/>
  <c r="AU18" i="4" a="1"/>
  <c r="AU18" i="4" s="1"/>
  <c r="CQ20" i="2"/>
  <c r="AW7" i="4"/>
  <c r="AW6" i="4"/>
  <c r="AS8" i="4"/>
  <c r="AS7" i="4"/>
  <c r="A31" i="4" a="1"/>
  <c r="A31" i="4" s="1"/>
  <c r="AQ18" i="4" a="1"/>
  <c r="AQ18" i="4" s="1"/>
  <c r="AD18" i="4" a="1"/>
  <c r="AD18" i="4" s="1"/>
  <c r="Q18" i="4" a="1"/>
  <c r="Q18" i="4" s="1"/>
  <c r="D18" i="4" a="1"/>
  <c r="D18" i="4" s="1"/>
  <c r="A27" i="4"/>
  <c r="A26" i="4"/>
  <c r="A25" i="4"/>
  <c r="A24" i="4"/>
  <c r="A23" i="4"/>
  <c r="A22" i="4"/>
  <c r="A21" i="4"/>
  <c r="A20" i="4"/>
  <c r="A19" i="4"/>
  <c r="A18" i="4"/>
  <c r="BA128" i="4"/>
  <c r="BA16" i="4"/>
  <c r="BA15" i="4"/>
  <c r="AB11" i="4"/>
  <c r="O11" i="4"/>
  <c r="B9" i="3"/>
  <c r="CI22" i="3"/>
  <c r="AO11" i="4"/>
  <c r="CI89" i="3"/>
  <c r="CI88" i="3"/>
  <c r="CI86" i="3"/>
  <c r="CI90" i="3"/>
  <c r="CI85" i="3"/>
  <c r="CI84" i="3"/>
  <c r="CI87" i="3"/>
  <c r="CJ90" i="3"/>
  <c r="CJ89" i="3"/>
  <c r="CJ88" i="3"/>
  <c r="CJ87" i="3"/>
  <c r="CJ86" i="3"/>
  <c r="CJ85" i="3"/>
  <c r="CJ84" i="3"/>
  <c r="AO7" i="4"/>
  <c r="AS9" i="4"/>
  <c r="AW9" i="4"/>
  <c r="AO9" i="4"/>
  <c r="AB8" i="4"/>
  <c r="AW8" i="4"/>
  <c r="AW10" i="4"/>
  <c r="AS10" i="4"/>
  <c r="AO8" i="4"/>
  <c r="AO6" i="4"/>
  <c r="B9" i="4"/>
  <c r="F22" i="3"/>
  <c r="F24" i="3" s="1"/>
  <c r="AV22" i="3"/>
  <c r="BX22" i="3"/>
  <c r="BX24" i="3" s="1"/>
  <c r="BP20" i="2"/>
  <c r="BP21" i="2" s="1"/>
  <c r="BA23" i="4"/>
  <c r="BA26" i="4"/>
  <c r="BA24" i="4"/>
  <c r="BA21" i="4"/>
  <c r="BA25" i="4"/>
  <c r="BA27" i="4"/>
  <c r="BA18" i="4"/>
  <c r="BA19" i="4"/>
  <c r="BA20" i="4"/>
  <c r="BA22" i="4"/>
  <c r="AV24" i="3"/>
  <c r="CQ22" i="2"/>
  <c r="CP23" i="2"/>
  <c r="CP21" i="2"/>
  <c r="BA114" i="4" l="1"/>
  <c r="CD50" i="7"/>
  <c r="CD64" i="7" s="1"/>
  <c r="BB50" i="7"/>
  <c r="BB64" i="7" s="1"/>
  <c r="AU125" i="4"/>
  <c r="BP50" i="7"/>
  <c r="BP64" i="7" s="1"/>
  <c r="CH49" i="7"/>
  <c r="AN50" i="7"/>
  <c r="AN64" i="7" s="1"/>
  <c r="CH48" i="7"/>
  <c r="AQ125" i="4"/>
  <c r="CH46" i="7"/>
  <c r="BA122" i="4"/>
  <c r="AD121" i="4"/>
  <c r="AD125" i="4" s="1"/>
  <c r="Q125" i="4"/>
  <c r="BA123" i="4"/>
  <c r="BA124" i="4"/>
  <c r="Z50" i="7"/>
  <c r="Z64" i="7" s="1"/>
  <c r="CH47" i="7"/>
  <c r="L50" i="7"/>
  <c r="D121" i="4"/>
  <c r="D125" i="4" s="1"/>
  <c r="CD50" i="6"/>
  <c r="CD64" i="6" s="1"/>
  <c r="AY113" i="4"/>
  <c r="AY117" i="4" s="1"/>
  <c r="BB50" i="6"/>
  <c r="BB64" i="6" s="1"/>
  <c r="AU117" i="4"/>
  <c r="BP50" i="6"/>
  <c r="BP64" i="6" s="1"/>
  <c r="AN50" i="6"/>
  <c r="AN64" i="6" s="1"/>
  <c r="AQ117" i="4"/>
  <c r="AD117" i="4"/>
  <c r="BA115" i="4"/>
  <c r="BA116" i="4"/>
  <c r="CH49" i="6"/>
  <c r="CH48" i="6"/>
  <c r="CH47" i="6"/>
  <c r="L50" i="6"/>
  <c r="L64" i="6" s="1"/>
  <c r="CH46" i="6"/>
  <c r="AY109" i="4"/>
  <c r="CD50" i="5"/>
  <c r="CD64" i="5" s="1"/>
  <c r="CH47" i="5"/>
  <c r="AU109" i="4"/>
  <c r="BP50" i="5"/>
  <c r="BP64" i="5" s="1"/>
  <c r="AQ109" i="4"/>
  <c r="AN50" i="5"/>
  <c r="AN64" i="5" s="1"/>
  <c r="AD106" i="4"/>
  <c r="AD109" i="4" s="1"/>
  <c r="BA106" i="4"/>
  <c r="CH46" i="5"/>
  <c r="CH49" i="5"/>
  <c r="CH48" i="5"/>
  <c r="BA107" i="4"/>
  <c r="Q105" i="4"/>
  <c r="Q109" i="4" s="1"/>
  <c r="Z50" i="5"/>
  <c r="Z64" i="5" s="1"/>
  <c r="D108" i="4"/>
  <c r="BA108" i="4" s="1"/>
  <c r="L50" i="5"/>
  <c r="L64" i="5" s="1"/>
  <c r="BN21" i="3"/>
  <c r="BQ21" i="3" s="1"/>
  <c r="AZ19" i="3"/>
  <c r="BC19" i="3" s="1"/>
  <c r="AZ16" i="3"/>
  <c r="BC16" i="3" s="1"/>
  <c r="BO20" i="3"/>
  <c r="BP20" i="3"/>
  <c r="CB17" i="3"/>
  <c r="CE17" i="3" s="1"/>
  <c r="AY101" i="4"/>
  <c r="CB20" i="3"/>
  <c r="CE20" i="3" s="1"/>
  <c r="J21" i="3"/>
  <c r="M21" i="3" s="1"/>
  <c r="AL20" i="3"/>
  <c r="AO20" i="3" s="1"/>
  <c r="CJ20" i="3"/>
  <c r="CB21" i="3"/>
  <c r="CE21" i="3" s="1"/>
  <c r="BZ20" i="3"/>
  <c r="AX19" i="3"/>
  <c r="V18" i="3"/>
  <c r="X18" i="3" s="1"/>
  <c r="AA18" i="3" s="1"/>
  <c r="AB5" i="4"/>
  <c r="CA21" i="3"/>
  <c r="AY20" i="3"/>
  <c r="AZ20" i="3" s="1"/>
  <c r="BC20" i="3" s="1"/>
  <c r="W19" i="3"/>
  <c r="X19" i="3" s="1"/>
  <c r="AA19" i="3" s="1"/>
  <c r="AH22" i="3"/>
  <c r="AH24" i="3" s="1"/>
  <c r="O9" i="4"/>
  <c r="CB16" i="3"/>
  <c r="CE16" i="3" s="1"/>
  <c r="BM21" i="3"/>
  <c r="BR17" i="3"/>
  <c r="AZ21" i="3"/>
  <c r="BC21" i="3" s="1"/>
  <c r="AK20" i="3"/>
  <c r="AP16" i="3"/>
  <c r="AM16" i="3" s="1"/>
  <c r="X20" i="3"/>
  <c r="AA20" i="3" s="1"/>
  <c r="N21" i="3"/>
  <c r="I19" i="3"/>
  <c r="J19" i="3" s="1"/>
  <c r="M19" i="3" s="1"/>
  <c r="BQ17" i="3"/>
  <c r="BN16" i="3"/>
  <c r="BQ16" i="3" s="1"/>
  <c r="AL21" i="3"/>
  <c r="AO21" i="3" s="1"/>
  <c r="J20" i="3"/>
  <c r="M20" i="3" s="1"/>
  <c r="CF19" i="3"/>
  <c r="CA17" i="3"/>
  <c r="BD18" i="3"/>
  <c r="W21" i="3"/>
  <c r="X21" i="3" s="1"/>
  <c r="AA21" i="3" s="1"/>
  <c r="AB17" i="3"/>
  <c r="CJ17" i="3" s="1"/>
  <c r="CB18" i="3"/>
  <c r="CE18" i="3" s="1"/>
  <c r="AZ17" i="3"/>
  <c r="BC17" i="3" s="1"/>
  <c r="X16" i="3"/>
  <c r="AA16" i="3" s="1"/>
  <c r="CD50" i="3"/>
  <c r="BN18" i="3"/>
  <c r="BQ18" i="3" s="1"/>
  <c r="AL17" i="3"/>
  <c r="AO17" i="3" s="1"/>
  <c r="J16" i="3"/>
  <c r="M16" i="3" s="1"/>
  <c r="AS6" i="4"/>
  <c r="BR20" i="3"/>
  <c r="BM18" i="3"/>
  <c r="AZ18" i="3"/>
  <c r="BC18" i="3" s="1"/>
  <c r="AP19" i="3"/>
  <c r="AM19" i="3" s="1"/>
  <c r="AK17" i="3"/>
  <c r="N18" i="3"/>
  <c r="CJ18" i="3" s="1"/>
  <c r="I16" i="3"/>
  <c r="T22" i="3"/>
  <c r="T24" i="3" s="1"/>
  <c r="CF21" i="3"/>
  <c r="CA19" i="3"/>
  <c r="CB19" i="3" s="1"/>
  <c r="CE19" i="3" s="1"/>
  <c r="BN19" i="3"/>
  <c r="BQ19" i="3" s="1"/>
  <c r="BD20" i="3"/>
  <c r="AY18" i="3"/>
  <c r="AL18" i="3"/>
  <c r="AO18" i="3" s="1"/>
  <c r="AB19" i="3"/>
  <c r="CJ19" i="3" s="1"/>
  <c r="W17" i="3"/>
  <c r="X17" i="3" s="1"/>
  <c r="AA17" i="3" s="1"/>
  <c r="J17" i="3"/>
  <c r="M17" i="3" s="1"/>
  <c r="AO10" i="4"/>
  <c r="BP50" i="3"/>
  <c r="AU101" i="4"/>
  <c r="BB50" i="3"/>
  <c r="AQ97" i="4"/>
  <c r="AQ101" i="4" s="1"/>
  <c r="AD101" i="4"/>
  <c r="AN50" i="3"/>
  <c r="CH46" i="3"/>
  <c r="BA99" i="4"/>
  <c r="BA98" i="4"/>
  <c r="Z50" i="3"/>
  <c r="CH49" i="3"/>
  <c r="Q101" i="4"/>
  <c r="CH48" i="3"/>
  <c r="CH47" i="3"/>
  <c r="BA91" i="4"/>
  <c r="D97" i="4"/>
  <c r="D101" i="4" s="1"/>
  <c r="BV50" i="2"/>
  <c r="BA90" i="4"/>
  <c r="AR50" i="2"/>
  <c r="BA100" i="4"/>
  <c r="BA146" i="4"/>
  <c r="BA144" i="4"/>
  <c r="BA76" i="4"/>
  <c r="BA147" i="4"/>
  <c r="BA54" i="4"/>
  <c r="BA41" i="4"/>
  <c r="BA80" i="4"/>
  <c r="BA47" i="4"/>
  <c r="BA59" i="4"/>
  <c r="BA53" i="4"/>
  <c r="BA35" i="4"/>
  <c r="BA67" i="4"/>
  <c r="D70" i="4"/>
  <c r="D44" i="4"/>
  <c r="BA58" i="4"/>
  <c r="BA46" i="4"/>
  <c r="AD93" i="4"/>
  <c r="BA138" i="4"/>
  <c r="BA79" i="4"/>
  <c r="Q82" i="4"/>
  <c r="BA141" i="4"/>
  <c r="BA71" i="4"/>
  <c r="BA143" i="4"/>
  <c r="BA140" i="4"/>
  <c r="BA137" i="4"/>
  <c r="BA36" i="4"/>
  <c r="BA48" i="4"/>
  <c r="BA60" i="4"/>
  <c r="BA72" i="4"/>
  <c r="BA37" i="4"/>
  <c r="BA49" i="4"/>
  <c r="BA61" i="4"/>
  <c r="BA73" i="4"/>
  <c r="BA38" i="4"/>
  <c r="BA50" i="4"/>
  <c r="BA62" i="4"/>
  <c r="BA74" i="4"/>
  <c r="AQ82" i="4"/>
  <c r="BA39" i="4"/>
  <c r="BA51" i="4"/>
  <c r="BA63" i="4"/>
  <c r="BA75" i="4"/>
  <c r="BA40" i="4"/>
  <c r="BA52" i="4"/>
  <c r="BA64" i="4"/>
  <c r="AY82" i="4"/>
  <c r="BA65" i="4"/>
  <c r="BA77" i="4"/>
  <c r="BA34" i="4"/>
  <c r="BA66" i="4"/>
  <c r="BA78" i="4"/>
  <c r="D31" i="4"/>
  <c r="BA31" i="4" s="1"/>
  <c r="Q44" i="4"/>
  <c r="AQ70" i="4"/>
  <c r="AD82" i="4"/>
  <c r="BA32" i="4"/>
  <c r="BA14" i="4"/>
  <c r="BA33" i="4"/>
  <c r="BA45" i="4"/>
  <c r="D57" i="4"/>
  <c r="BA57" i="4" s="1"/>
  <c r="AU82" i="4"/>
  <c r="Q148" i="4"/>
  <c r="AY148" i="4"/>
  <c r="BA132" i="4"/>
  <c r="BA131" i="4"/>
  <c r="B5" i="4"/>
  <c r="L50" i="3"/>
  <c r="D148" i="4"/>
  <c r="CE20" i="2"/>
  <c r="CE21" i="2" s="1"/>
  <c r="BW6" i="2"/>
  <c r="CP59" i="2"/>
  <c r="CK50" i="2"/>
  <c r="AY93" i="4"/>
  <c r="CP49" i="2"/>
  <c r="CP48" i="2"/>
  <c r="AC50" i="2"/>
  <c r="CP47" i="2"/>
  <c r="Q93" i="4"/>
  <c r="CL6" i="2"/>
  <c r="AO5" i="4"/>
  <c r="BA20" i="2"/>
  <c r="BA21" i="2" s="1"/>
  <c r="CD6" i="2"/>
  <c r="BP6" i="2"/>
  <c r="BQ6" i="2"/>
  <c r="BR6" i="2" s="1"/>
  <c r="O13" i="2"/>
  <c r="CR13" i="2" s="1"/>
  <c r="P13" i="2"/>
  <c r="AE11" i="2"/>
  <c r="AF11" i="2" s="1"/>
  <c r="CR17" i="2"/>
  <c r="P12" i="2"/>
  <c r="B8" i="4"/>
  <c r="Y9" i="2"/>
  <c r="AA9" i="2" s="1"/>
  <c r="AE9" i="2" s="1"/>
  <c r="AK9" i="2"/>
  <c r="Z9" i="2"/>
  <c r="CR9" i="2"/>
  <c r="AQ148" i="4"/>
  <c r="CR19" i="2"/>
  <c r="BA134" i="4"/>
  <c r="BA130" i="4"/>
  <c r="CP40" i="2"/>
  <c r="AS9" i="2"/>
  <c r="P10" i="2"/>
  <c r="Q9" i="2"/>
  <c r="AE8" i="2"/>
  <c r="AF8" i="2" s="1"/>
  <c r="O6" i="4"/>
  <c r="BA28" i="4"/>
  <c r="D82" i="4"/>
  <c r="W20" i="2"/>
  <c r="W21" i="2" s="1"/>
  <c r="J6" i="2"/>
  <c r="K6" i="2"/>
  <c r="L6" i="2"/>
  <c r="P6" i="2"/>
  <c r="B11" i="4"/>
  <c r="BA6" i="2"/>
  <c r="BD6" i="2" s="1"/>
  <c r="BB6" i="2"/>
  <c r="BC6" i="2"/>
  <c r="K7" i="2"/>
  <c r="L7" i="2"/>
  <c r="P7" i="2" s="1"/>
  <c r="CF10" i="2"/>
  <c r="CG10" i="2"/>
  <c r="CI10" i="2" s="1"/>
  <c r="CM10" i="2" s="1"/>
  <c r="CN10" i="2" s="1"/>
  <c r="CH10" i="2"/>
  <c r="AA10" i="2"/>
  <c r="AE10" i="2" s="1"/>
  <c r="AF10" i="2" s="1"/>
  <c r="AN6" i="2"/>
  <c r="AP6" i="2" s="1"/>
  <c r="AT6" i="2" s="1"/>
  <c r="AO6" i="2"/>
  <c r="X9" i="2"/>
  <c r="BF10" i="2"/>
  <c r="BG10" i="2"/>
  <c r="AK15" i="2"/>
  <c r="X15" i="2"/>
  <c r="Y15" i="2" s="1"/>
  <c r="AA15" i="2" s="1"/>
  <c r="AE15" i="2" s="1"/>
  <c r="AF15" i="2" s="1"/>
  <c r="Z15" i="2"/>
  <c r="CR16" i="2"/>
  <c r="AF6" i="2"/>
  <c r="W9" i="2"/>
  <c r="AS8" i="2"/>
  <c r="AB6" i="4"/>
  <c r="X13" i="2"/>
  <c r="Y13" i="2" s="1"/>
  <c r="AA13" i="2" s="1"/>
  <c r="AE13" i="2" s="1"/>
  <c r="AF13" i="2" s="1"/>
  <c r="Z13" i="2"/>
  <c r="AK13" i="2"/>
  <c r="AS14" i="2"/>
  <c r="CR14" i="2" s="1"/>
  <c r="AB9" i="4"/>
  <c r="B6" i="4"/>
  <c r="N50" i="2"/>
  <c r="AP7" i="2"/>
  <c r="AT7" i="2" s="1"/>
  <c r="AU7" i="2" s="1"/>
  <c r="L8" i="2"/>
  <c r="P8" i="2" s="1"/>
  <c r="AM11" i="2"/>
  <c r="AP11" i="2" s="1"/>
  <c r="AT11" i="2" s="1"/>
  <c r="AU11" i="2" s="1"/>
  <c r="AQ93" i="4"/>
  <c r="BG50" i="2"/>
  <c r="BA92" i="4"/>
  <c r="O8" i="4"/>
  <c r="BP10" i="2"/>
  <c r="BQ10" i="2"/>
  <c r="BR10" i="2"/>
  <c r="BT10" i="2" s="1"/>
  <c r="BX10" i="2" s="1"/>
  <c r="BY10" i="2" s="1"/>
  <c r="BS10" i="2"/>
  <c r="AM12" i="2"/>
  <c r="AZ12" i="2"/>
  <c r="X16" i="2"/>
  <c r="AK16" i="2"/>
  <c r="AS6" i="2"/>
  <c r="CR8" i="2"/>
  <c r="AS16" i="2"/>
  <c r="AB10" i="4"/>
  <c r="BA135" i="4"/>
  <c r="Y17" i="2"/>
  <c r="AA17" i="2" s="1"/>
  <c r="AE17" i="2" s="1"/>
  <c r="AF17" i="2" s="1"/>
  <c r="Z17" i="2"/>
  <c r="AK17" i="2"/>
  <c r="AD16" i="2"/>
  <c r="O10" i="4"/>
  <c r="CL19" i="2"/>
  <c r="AW11" i="4"/>
  <c r="X8" i="2"/>
  <c r="Y8" i="2"/>
  <c r="Z8" i="2"/>
  <c r="AA8" i="2"/>
  <c r="AK8" i="2"/>
  <c r="AA14" i="2"/>
  <c r="AE14" i="2" s="1"/>
  <c r="AF14" i="2" s="1"/>
  <c r="AK14" i="2"/>
  <c r="W19" i="2"/>
  <c r="Y19" i="2" s="1"/>
  <c r="AA19" i="2" s="1"/>
  <c r="AE19" i="2" s="1"/>
  <c r="AF19" i="2" s="1"/>
  <c r="X19" i="2"/>
  <c r="Z19" i="2"/>
  <c r="AK19" i="2"/>
  <c r="CR7" i="2"/>
  <c r="K11" i="2"/>
  <c r="L11" i="2"/>
  <c r="P11" i="2" s="1"/>
  <c r="O6" i="2"/>
  <c r="H20" i="2"/>
  <c r="H21" i="2" s="1"/>
  <c r="AS11" i="4"/>
  <c r="AL20" i="2"/>
  <c r="AL21" i="2" s="1"/>
  <c r="BQ7" i="2"/>
  <c r="BR7" i="2" s="1"/>
  <c r="Z7" i="2"/>
  <c r="AA7" i="2"/>
  <c r="AE7" i="2" s="1"/>
  <c r="AN11" i="2"/>
  <c r="AO11" i="2"/>
  <c r="AZ11" i="2"/>
  <c r="AS10" i="2"/>
  <c r="CR10" i="2" s="1"/>
  <c r="AB7" i="4"/>
  <c r="AA12" i="2"/>
  <c r="AE12" i="2" s="1"/>
  <c r="AF12" i="2" s="1"/>
  <c r="J19" i="2"/>
  <c r="L19" i="2" s="1"/>
  <c r="P19" i="2" s="1"/>
  <c r="CP46" i="2"/>
  <c r="CD7" i="2"/>
  <c r="X18" i="2"/>
  <c r="Y18" i="2"/>
  <c r="Z18" i="2"/>
  <c r="AA18" i="2"/>
  <c r="AE18" i="2" s="1"/>
  <c r="AF18" i="2" s="1"/>
  <c r="AK18" i="2"/>
  <c r="AD11" i="2"/>
  <c r="CR11" i="2" s="1"/>
  <c r="O7" i="4"/>
  <c r="K8" i="2"/>
  <c r="K18" i="2"/>
  <c r="L18" i="2" s="1"/>
  <c r="P18" i="2" s="1"/>
  <c r="BW17" i="2"/>
  <c r="Z12" i="2"/>
  <c r="J14" i="2"/>
  <c r="L14" i="2" s="1"/>
  <c r="P14" i="2" s="1"/>
  <c r="K15" i="2"/>
  <c r="L15" i="2" s="1"/>
  <c r="P15" i="2" s="1"/>
  <c r="J17" i="2"/>
  <c r="L17" i="2" s="1"/>
  <c r="P17" i="2" s="1"/>
  <c r="BB7" i="2"/>
  <c r="X7" i="2"/>
  <c r="L10" i="2"/>
  <c r="Y11" i="2"/>
  <c r="AA11" i="2" s="1"/>
  <c r="Y12" i="2"/>
  <c r="K16" i="2"/>
  <c r="L16" i="2" s="1"/>
  <c r="P16" i="2" s="1"/>
  <c r="AU148" i="4"/>
  <c r="AN10" i="2"/>
  <c r="J10" i="2"/>
  <c r="X12" i="2"/>
  <c r="BH15" i="2"/>
  <c r="CR15" i="2" s="1"/>
  <c r="Y7" i="2"/>
  <c r="AL10" i="2"/>
  <c r="AU93" i="4"/>
  <c r="AD148" i="4"/>
  <c r="D109" i="4" l="1"/>
  <c r="AD127" i="4"/>
  <c r="AQ127" i="4"/>
  <c r="AY127" i="4"/>
  <c r="AU127" i="4"/>
  <c r="BA105" i="4"/>
  <c r="BA121" i="4"/>
  <c r="BA125" i="4"/>
  <c r="CH50" i="7"/>
  <c r="L64" i="7"/>
  <c r="CH64" i="7" s="1"/>
  <c r="CH64" i="6"/>
  <c r="CH50" i="6"/>
  <c r="CH64" i="5"/>
  <c r="CH50" i="5"/>
  <c r="CI21" i="3"/>
  <c r="K21" i="3"/>
  <c r="L21" i="3"/>
  <c r="Y19" i="3"/>
  <c r="Z19" i="3" s="1"/>
  <c r="CC19" i="3"/>
  <c r="CD19" i="3" s="1"/>
  <c r="K19" i="3"/>
  <c r="L19" i="3"/>
  <c r="CI19" i="3"/>
  <c r="CC16" i="3"/>
  <c r="CD16" i="3"/>
  <c r="CE24" i="3"/>
  <c r="CC20" i="3"/>
  <c r="CD20" i="3"/>
  <c r="Y21" i="3"/>
  <c r="Z21" i="3" s="1"/>
  <c r="BA19" i="3"/>
  <c r="BB19" i="3"/>
  <c r="CC21" i="3"/>
  <c r="CD21" i="3"/>
  <c r="BA20" i="3"/>
  <c r="BB20" i="3" s="1"/>
  <c r="Y17" i="3"/>
  <c r="Z17" i="3" s="1"/>
  <c r="Y18" i="3"/>
  <c r="Z18" i="3"/>
  <c r="CI18" i="3"/>
  <c r="BA18" i="3"/>
  <c r="BB18" i="3"/>
  <c r="BA21" i="3"/>
  <c r="BB21" i="3"/>
  <c r="AM17" i="3"/>
  <c r="AM23" i="3" s="1"/>
  <c r="AN21" i="3"/>
  <c r="AM21" i="3"/>
  <c r="K18" i="3"/>
  <c r="BO18" i="3"/>
  <c r="BP18" i="3"/>
  <c r="BO16" i="3"/>
  <c r="BP16" i="3" s="1"/>
  <c r="BP24" i="3" s="1"/>
  <c r="BP64" i="3" s="1"/>
  <c r="BQ24" i="3"/>
  <c r="BO17" i="3"/>
  <c r="BP17" i="3"/>
  <c r="AM20" i="3"/>
  <c r="AN20" i="3"/>
  <c r="BB16" i="3"/>
  <c r="BA16" i="3"/>
  <c r="CI20" i="3"/>
  <c r="K20" i="3"/>
  <c r="L20" i="3" s="1"/>
  <c r="CH20" i="3" s="1"/>
  <c r="CI17" i="3"/>
  <c r="K17" i="3"/>
  <c r="L17" i="3" s="1"/>
  <c r="Y16" i="3"/>
  <c r="Z16" i="3"/>
  <c r="AN19" i="3"/>
  <c r="BA17" i="3"/>
  <c r="BB17" i="3"/>
  <c r="CJ21" i="3"/>
  <c r="CJ16" i="3"/>
  <c r="CI16" i="3"/>
  <c r="K16" i="3"/>
  <c r="L16" i="3"/>
  <c r="CC18" i="3"/>
  <c r="CD18" i="3"/>
  <c r="Y20" i="3"/>
  <c r="Z20" i="3"/>
  <c r="AN16" i="3"/>
  <c r="AM18" i="3"/>
  <c r="AN18" i="3" s="1"/>
  <c r="CD17" i="3"/>
  <c r="CC17" i="3"/>
  <c r="BO21" i="3"/>
  <c r="BP21" i="3"/>
  <c r="BO19" i="3"/>
  <c r="BP19" i="3" s="1"/>
  <c r="L18" i="3"/>
  <c r="BA97" i="4"/>
  <c r="BA101" i="4"/>
  <c r="D93" i="4"/>
  <c r="BA109" i="4"/>
  <c r="BA70" i="4"/>
  <c r="BA44" i="4"/>
  <c r="BA82" i="4"/>
  <c r="CH50" i="3"/>
  <c r="BA148" i="4"/>
  <c r="AU6" i="2"/>
  <c r="AB17" i="2"/>
  <c r="AC17" i="2" s="1"/>
  <c r="AF9" i="2"/>
  <c r="AB14" i="2"/>
  <c r="AC14" i="2" s="1"/>
  <c r="BU10" i="2"/>
  <c r="BV10" i="2"/>
  <c r="Q18" i="2"/>
  <c r="Q19" i="2"/>
  <c r="Q16" i="2"/>
  <c r="Q11" i="2"/>
  <c r="AB13" i="2"/>
  <c r="AC13" i="2"/>
  <c r="AP10" i="2"/>
  <c r="AT10" i="2" s="1"/>
  <c r="AU10" i="2" s="1"/>
  <c r="AQ11" i="2"/>
  <c r="AR11" i="2"/>
  <c r="Q17" i="2"/>
  <c r="AF7" i="2"/>
  <c r="CJ10" i="2"/>
  <c r="CK10" i="2"/>
  <c r="AB19" i="2"/>
  <c r="AC19" i="2" s="1"/>
  <c r="BT6" i="2"/>
  <c r="BX6" i="2" s="1"/>
  <c r="AB15" i="2"/>
  <c r="AC15" i="2"/>
  <c r="Q7" i="2"/>
  <c r="AL9" i="2"/>
  <c r="AM9" i="2"/>
  <c r="AN9" i="2"/>
  <c r="AO9" i="2"/>
  <c r="AP9" i="2"/>
  <c r="AT9" i="2" s="1"/>
  <c r="AU9" i="2" s="1"/>
  <c r="AZ9" i="2"/>
  <c r="M9" i="2"/>
  <c r="N9" i="2"/>
  <c r="Q6" i="2"/>
  <c r="AQ7" i="2"/>
  <c r="AR7" i="2"/>
  <c r="AL15" i="2"/>
  <c r="AM15" i="2"/>
  <c r="AN15" i="2"/>
  <c r="AO15" i="2"/>
  <c r="AP15" i="2"/>
  <c r="AT15" i="2" s="1"/>
  <c r="AU15" i="2" s="1"/>
  <c r="AZ15" i="2"/>
  <c r="AB8" i="2"/>
  <c r="AC8" i="2"/>
  <c r="AL13" i="2"/>
  <c r="AO13" i="2" s="1"/>
  <c r="AZ13" i="2"/>
  <c r="AM13" i="2"/>
  <c r="AN13" i="2"/>
  <c r="BS6" i="2"/>
  <c r="AB18" i="2"/>
  <c r="AC18" i="2" s="1"/>
  <c r="AB11" i="2"/>
  <c r="AC11" i="2" s="1"/>
  <c r="Q15" i="2"/>
  <c r="AB12" i="2"/>
  <c r="AC12" i="2"/>
  <c r="Q8" i="4" s="1"/>
  <c r="AL19" i="2"/>
  <c r="AN19" i="2" s="1"/>
  <c r="AZ19" i="2"/>
  <c r="AM19" i="2"/>
  <c r="AB10" i="2"/>
  <c r="AC10" i="2"/>
  <c r="BO12" i="2"/>
  <c r="BA12" i="2"/>
  <c r="BE12" i="2" s="1"/>
  <c r="BI12" i="2" s="1"/>
  <c r="BB12" i="2"/>
  <c r="BC12" i="2"/>
  <c r="BD12" i="2"/>
  <c r="Q8" i="2"/>
  <c r="CE7" i="2"/>
  <c r="CF7" i="2"/>
  <c r="CG7" i="2" s="1"/>
  <c r="CH7" i="2"/>
  <c r="CP50" i="2"/>
  <c r="BS7" i="2"/>
  <c r="BT7" i="2" s="1"/>
  <c r="BX7" i="2" s="1"/>
  <c r="AO10" i="2"/>
  <c r="BA11" i="2"/>
  <c r="BC11" i="2" s="1"/>
  <c r="BE11" i="2" s="1"/>
  <c r="BI11" i="2" s="1"/>
  <c r="BB11" i="2"/>
  <c r="BD11" i="2"/>
  <c r="BO11" i="2"/>
  <c r="Q12" i="2"/>
  <c r="AM18" i="2"/>
  <c r="AZ18" i="2"/>
  <c r="AL18" i="2"/>
  <c r="AO18" i="2" s="1"/>
  <c r="AN18" i="2"/>
  <c r="AB6" i="2"/>
  <c r="AM16" i="2"/>
  <c r="AZ16" i="2"/>
  <c r="AL16" i="2"/>
  <c r="AN16" i="2"/>
  <c r="AO16" i="2"/>
  <c r="AP16" i="2"/>
  <c r="AT16" i="2" s="1"/>
  <c r="AU16" i="2" s="1"/>
  <c r="Q14" i="2"/>
  <c r="Y16" i="2"/>
  <c r="AA16" i="2" s="1"/>
  <c r="AE16" i="2" s="1"/>
  <c r="AF16" i="2" s="1"/>
  <c r="Z16" i="2"/>
  <c r="Q13" i="2"/>
  <c r="BA89" i="4"/>
  <c r="AN12" i="2"/>
  <c r="AO12" i="2"/>
  <c r="AP12" i="2"/>
  <c r="AT12" i="2" s="1"/>
  <c r="AU12" i="2" s="1"/>
  <c r="Q10" i="2"/>
  <c r="AM14" i="2"/>
  <c r="AL14" i="2"/>
  <c r="AN14" i="2" s="1"/>
  <c r="AZ14" i="2"/>
  <c r="CE6" i="2"/>
  <c r="CF6" i="2"/>
  <c r="CG6" i="2"/>
  <c r="CH6" i="2"/>
  <c r="CI6" i="2"/>
  <c r="CM6" i="2" s="1"/>
  <c r="AL17" i="2"/>
  <c r="AN17" i="2" s="1"/>
  <c r="AM17" i="2"/>
  <c r="AZ17" i="2"/>
  <c r="BE6" i="2"/>
  <c r="BI6" i="2" s="1"/>
  <c r="BC7" i="2"/>
  <c r="BD7" i="2"/>
  <c r="BE7" i="2"/>
  <c r="BI7" i="2" s="1"/>
  <c r="BJ7" i="2" s="1"/>
  <c r="CR6" i="2"/>
  <c r="AM8" i="2"/>
  <c r="AZ8" i="2"/>
  <c r="AO8" i="2"/>
  <c r="AL8" i="2"/>
  <c r="AN8" i="2" s="1"/>
  <c r="BA93" i="4" l="1"/>
  <c r="CH17" i="3"/>
  <c r="CH18" i="3"/>
  <c r="AN17" i="3"/>
  <c r="CC23" i="3"/>
  <c r="K23" i="3"/>
  <c r="CH19" i="3"/>
  <c r="CD24" i="3"/>
  <c r="CD64" i="3" s="1"/>
  <c r="Y23" i="3"/>
  <c r="CH21" i="3"/>
  <c r="Q11" i="4"/>
  <c r="CH16" i="3"/>
  <c r="L24" i="3"/>
  <c r="BA23" i="3"/>
  <c r="Z24" i="3"/>
  <c r="Z64" i="3" s="1"/>
  <c r="BO23" i="3"/>
  <c r="Q9" i="4"/>
  <c r="AN24" i="3"/>
  <c r="AN64" i="3" s="1"/>
  <c r="BB24" i="3"/>
  <c r="BB64" i="3" s="1"/>
  <c r="CQ6" i="2"/>
  <c r="AP14" i="2"/>
  <c r="AT14" i="2" s="1"/>
  <c r="BJ12" i="2"/>
  <c r="BJ11" i="2"/>
  <c r="BY7" i="2"/>
  <c r="CQ7" i="2"/>
  <c r="AP8" i="2"/>
  <c r="AT8" i="2" s="1"/>
  <c r="AQ10" i="2"/>
  <c r="AR10" i="2"/>
  <c r="AD7" i="4" s="1"/>
  <c r="CQ10" i="2"/>
  <c r="M15" i="2"/>
  <c r="N15" i="2" s="1"/>
  <c r="BF7" i="2"/>
  <c r="BG7" i="2" s="1"/>
  <c r="AQ12" i="2"/>
  <c r="AR12" i="2"/>
  <c r="CD12" i="2"/>
  <c r="BP12" i="2"/>
  <c r="BQ12" i="2"/>
  <c r="BY6" i="2"/>
  <c r="M12" i="2"/>
  <c r="N12" i="2"/>
  <c r="CI7" i="2"/>
  <c r="CM7" i="2" s="1"/>
  <c r="CN7" i="2" s="1"/>
  <c r="Q7" i="4"/>
  <c r="BO16" i="2"/>
  <c r="BA16" i="2"/>
  <c r="BB16" i="2"/>
  <c r="BC16" i="2"/>
  <c r="BQ11" i="2"/>
  <c r="CD11" i="2"/>
  <c r="BP11" i="2"/>
  <c r="BR11" i="2" s="1"/>
  <c r="BA15" i="2"/>
  <c r="BO15" i="2"/>
  <c r="BB15" i="2"/>
  <c r="BC15" i="2"/>
  <c r="BD15" i="2"/>
  <c r="BE15" i="2"/>
  <c r="BI15" i="2" s="1"/>
  <c r="BA9" i="2"/>
  <c r="BO9" i="2"/>
  <c r="BB9" i="2"/>
  <c r="BD9" i="2" s="1"/>
  <c r="BC9" i="2"/>
  <c r="M11" i="2"/>
  <c r="N11" i="2"/>
  <c r="BJ6" i="2"/>
  <c r="AO19" i="2"/>
  <c r="AP19" i="2" s="1"/>
  <c r="AT19" i="2" s="1"/>
  <c r="AQ15" i="2"/>
  <c r="AR15" i="2" s="1"/>
  <c r="AQ9" i="2"/>
  <c r="AR9" i="2" s="1"/>
  <c r="M16" i="2"/>
  <c r="N16" i="2"/>
  <c r="M18" i="2"/>
  <c r="N18" i="2"/>
  <c r="BO8" i="2"/>
  <c r="BA8" i="2"/>
  <c r="BE8" i="2" s="1"/>
  <c r="BI8" i="2" s="1"/>
  <c r="BB8" i="2"/>
  <c r="BC8" i="2"/>
  <c r="BD8" i="2"/>
  <c r="M7" i="2"/>
  <c r="N7" i="2"/>
  <c r="CN6" i="2"/>
  <c r="BO18" i="2"/>
  <c r="BA18" i="2"/>
  <c r="BC18" i="2" s="1"/>
  <c r="BB18" i="2"/>
  <c r="M14" i="2"/>
  <c r="N14" i="2" s="1"/>
  <c r="M10" i="2"/>
  <c r="N10" i="2"/>
  <c r="AQ16" i="2"/>
  <c r="AR16" i="2"/>
  <c r="BA13" i="2"/>
  <c r="BB13" i="2"/>
  <c r="BC13" i="2"/>
  <c r="BD13" i="2"/>
  <c r="BE13" i="2"/>
  <c r="BI13" i="2" s="1"/>
  <c r="BJ13" i="2" s="1"/>
  <c r="BO13" i="2"/>
  <c r="M6" i="2"/>
  <c r="M24" i="2" s="1"/>
  <c r="AB9" i="2"/>
  <c r="AC9" i="2" s="1"/>
  <c r="AO17" i="2"/>
  <c r="AP17" i="2" s="1"/>
  <c r="AT17" i="2" s="1"/>
  <c r="BO14" i="2"/>
  <c r="BA14" i="2"/>
  <c r="BD14" i="2" s="1"/>
  <c r="BB14" i="2"/>
  <c r="BC14" i="2"/>
  <c r="AO14" i="2"/>
  <c r="M13" i="2"/>
  <c r="N13" i="2"/>
  <c r="AC6" i="2"/>
  <c r="AE21" i="2"/>
  <c r="AE23" i="2" s="1"/>
  <c r="BA17" i="2"/>
  <c r="BC17" i="2" s="1"/>
  <c r="BE17" i="2" s="1"/>
  <c r="BI17" i="2" s="1"/>
  <c r="BJ17" i="2" s="1"/>
  <c r="BD17" i="2"/>
  <c r="BO17" i="2"/>
  <c r="BB17" i="2"/>
  <c r="AP18" i="2"/>
  <c r="AT18" i="2" s="1"/>
  <c r="M8" i="2"/>
  <c r="N8" i="2" s="1"/>
  <c r="AP13" i="2"/>
  <c r="AT13" i="2" s="1"/>
  <c r="AB7" i="2"/>
  <c r="AB24" i="2" s="1"/>
  <c r="AC7" i="2"/>
  <c r="M19" i="2"/>
  <c r="N19" i="2"/>
  <c r="AB16" i="2"/>
  <c r="AC16" i="2" s="1"/>
  <c r="Q10" i="4" s="1"/>
  <c r="BA19" i="2"/>
  <c r="BB19" i="2"/>
  <c r="BC19" i="2"/>
  <c r="BD19" i="2"/>
  <c r="BE19" i="2"/>
  <c r="BI19" i="2" s="1"/>
  <c r="BJ19" i="2" s="1"/>
  <c r="BO19" i="2"/>
  <c r="M17" i="2"/>
  <c r="N17" i="2"/>
  <c r="AQ6" i="2"/>
  <c r="AR6" i="2" s="1"/>
  <c r="CH24" i="3" l="1"/>
  <c r="L64" i="3"/>
  <c r="CH64" i="3" s="1"/>
  <c r="BF17" i="2"/>
  <c r="BG17" i="2" s="1"/>
  <c r="Q6" i="4"/>
  <c r="D9" i="4"/>
  <c r="AU19" i="2"/>
  <c r="D6" i="4"/>
  <c r="BJ8" i="2"/>
  <c r="AU17" i="2"/>
  <c r="BP19" i="2"/>
  <c r="BQ19" i="2"/>
  <c r="BR19" i="2"/>
  <c r="CD19" i="2"/>
  <c r="BS19" i="2"/>
  <c r="BT19" i="2"/>
  <c r="BX19" i="2" s="1"/>
  <c r="BY19" i="2" s="1"/>
  <c r="CI12" i="2"/>
  <c r="CM12" i="2" s="1"/>
  <c r="CN12" i="2" s="1"/>
  <c r="CE12" i="2"/>
  <c r="CF12" i="2"/>
  <c r="CG12" i="2"/>
  <c r="CH12" i="2"/>
  <c r="BP17" i="2"/>
  <c r="BQ17" i="2"/>
  <c r="BR17" i="2"/>
  <c r="CD17" i="2"/>
  <c r="BS17" i="2"/>
  <c r="BT17" i="2" s="1"/>
  <c r="BX17" i="2" s="1"/>
  <c r="BJ15" i="2"/>
  <c r="AD5" i="4"/>
  <c r="BP13" i="2"/>
  <c r="BQ13" i="2"/>
  <c r="CD13" i="2"/>
  <c r="BR13" i="2"/>
  <c r="BT13" i="2" s="1"/>
  <c r="BX13" i="2" s="1"/>
  <c r="BS13" i="2"/>
  <c r="BF13" i="2"/>
  <c r="BG13" i="2" s="1"/>
  <c r="BF6" i="2"/>
  <c r="BG6" i="2" s="1"/>
  <c r="BD16" i="2"/>
  <c r="BE16" i="2" s="1"/>
  <c r="BI16" i="2" s="1"/>
  <c r="BS12" i="2"/>
  <c r="BE14" i="2"/>
  <c r="BI14" i="2" s="1"/>
  <c r="BJ14" i="2" s="1"/>
  <c r="BD18" i="2"/>
  <c r="BE18" i="2" s="1"/>
  <c r="BI18" i="2" s="1"/>
  <c r="CD8" i="2"/>
  <c r="BP8" i="2"/>
  <c r="BS8" i="2" s="1"/>
  <c r="BQ8" i="2"/>
  <c r="BP15" i="2"/>
  <c r="BQ15" i="2"/>
  <c r="BR15" i="2"/>
  <c r="BS15" i="2"/>
  <c r="BT15" i="2"/>
  <c r="BX15" i="2" s="1"/>
  <c r="BY15" i="2" s="1"/>
  <c r="CD15" i="2"/>
  <c r="BR12" i="2"/>
  <c r="BT12" i="2" s="1"/>
  <c r="BX12" i="2" s="1"/>
  <c r="D11" i="4"/>
  <c r="BP16" i="2"/>
  <c r="BT16" i="2" s="1"/>
  <c r="BX16" i="2" s="1"/>
  <c r="BY16" i="2" s="1"/>
  <c r="BQ16" i="2"/>
  <c r="BR16" i="2"/>
  <c r="BS16" i="2"/>
  <c r="CD16" i="2"/>
  <c r="AU8" i="2"/>
  <c r="AT21" i="2"/>
  <c r="AT23" i="2" s="1"/>
  <c r="BF19" i="2"/>
  <c r="BG19" i="2" s="1"/>
  <c r="AU13" i="2"/>
  <c r="AC25" i="2"/>
  <c r="AC64" i="2" s="1"/>
  <c r="Q117" i="4" s="1"/>
  <c r="Q127" i="4" s="1"/>
  <c r="Q5" i="4"/>
  <c r="BP14" i="2"/>
  <c r="BQ14" i="2"/>
  <c r="BR14" i="2"/>
  <c r="BS14" i="2"/>
  <c r="BT14" i="2"/>
  <c r="BX14" i="2" s="1"/>
  <c r="BY14" i="2" s="1"/>
  <c r="CD14" i="2"/>
  <c r="BP18" i="2"/>
  <c r="BR18" i="2" s="1"/>
  <c r="BQ18" i="2"/>
  <c r="CD18" i="2"/>
  <c r="D10" i="4"/>
  <c r="CE11" i="2"/>
  <c r="CG11" i="2"/>
  <c r="CH11" i="2"/>
  <c r="CI11" i="2"/>
  <c r="CM11" i="2" s="1"/>
  <c r="CN11" i="2" s="1"/>
  <c r="CF11" i="2"/>
  <c r="CJ7" i="2"/>
  <c r="CK7" i="2"/>
  <c r="BU7" i="2"/>
  <c r="BV7" i="2"/>
  <c r="CJ6" i="2"/>
  <c r="CK6" i="2" s="1"/>
  <c r="BP9" i="2"/>
  <c r="BS9" i="2" s="1"/>
  <c r="BT9" i="2" s="1"/>
  <c r="BX9" i="2" s="1"/>
  <c r="BY9" i="2" s="1"/>
  <c r="BQ9" i="2"/>
  <c r="BR9" i="2"/>
  <c r="CD9" i="2"/>
  <c r="D8" i="4"/>
  <c r="AU18" i="2"/>
  <c r="D7" i="4"/>
  <c r="CP10" i="2"/>
  <c r="CP7" i="2"/>
  <c r="BE9" i="2"/>
  <c r="BI9" i="2" s="1"/>
  <c r="BS11" i="2"/>
  <c r="BT11" i="2" s="1"/>
  <c r="BX11" i="2" s="1"/>
  <c r="BF11" i="2"/>
  <c r="BG11" i="2" s="1"/>
  <c r="N6" i="2"/>
  <c r="BU6" i="2"/>
  <c r="BV6" i="2" s="1"/>
  <c r="BF12" i="2"/>
  <c r="BG12" i="2"/>
  <c r="AU14" i="2"/>
  <c r="BA157" i="4" l="1"/>
  <c r="CP66" i="2"/>
  <c r="BY17" i="2"/>
  <c r="BY12" i="2"/>
  <c r="CQ12" i="2"/>
  <c r="AQ7" i="4"/>
  <c r="BJ16" i="2"/>
  <c r="BU9" i="2"/>
  <c r="BV9" i="2"/>
  <c r="BY11" i="2"/>
  <c r="CQ11" i="2"/>
  <c r="BY13" i="2"/>
  <c r="BU16" i="2"/>
  <c r="BV16" i="2" s="1"/>
  <c r="BJ18" i="2"/>
  <c r="CJ11" i="2"/>
  <c r="CK11" i="2"/>
  <c r="AY7" i="4" s="1"/>
  <c r="BU19" i="2"/>
  <c r="BV19" i="2" s="1"/>
  <c r="BJ9" i="2"/>
  <c r="AQ14" i="2"/>
  <c r="AR14" i="2"/>
  <c r="BT18" i="2"/>
  <c r="BX18" i="2" s="1"/>
  <c r="BY18" i="2" s="1"/>
  <c r="CE8" i="2"/>
  <c r="CI8" i="2" s="1"/>
  <c r="CM8" i="2" s="1"/>
  <c r="CF8" i="2"/>
  <c r="CG8" i="2"/>
  <c r="CH8" i="2"/>
  <c r="CF14" i="2"/>
  <c r="CE14" i="2"/>
  <c r="CG14" i="2" s="1"/>
  <c r="CE15" i="2"/>
  <c r="CG15" i="2" s="1"/>
  <c r="CF15" i="2"/>
  <c r="CE17" i="2"/>
  <c r="CH17" i="2" s="1"/>
  <c r="CF17" i="2"/>
  <c r="BU15" i="2"/>
  <c r="BV15" i="2"/>
  <c r="BF14" i="2"/>
  <c r="BG14" i="2"/>
  <c r="AQ19" i="2"/>
  <c r="AR19" i="2"/>
  <c r="AY5" i="4"/>
  <c r="AQ8" i="2"/>
  <c r="AR8" i="2"/>
  <c r="CE13" i="2"/>
  <c r="CF13" i="2"/>
  <c r="CG13" i="2"/>
  <c r="CH13" i="2"/>
  <c r="CI13" i="2"/>
  <c r="CM13" i="2" s="1"/>
  <c r="CN13" i="2" s="1"/>
  <c r="AQ8" i="4"/>
  <c r="CG16" i="2"/>
  <c r="CI16" i="2" s="1"/>
  <c r="CM16" i="2" s="1"/>
  <c r="CH16" i="2"/>
  <c r="CE16" i="2"/>
  <c r="CF16" i="2"/>
  <c r="AQ18" i="2"/>
  <c r="AR18" i="2"/>
  <c r="AU5" i="4"/>
  <c r="CG18" i="2"/>
  <c r="CE18" i="2"/>
  <c r="CH18" i="2" s="1"/>
  <c r="CF18" i="2"/>
  <c r="Q13" i="4"/>
  <c r="Q152" i="4" s="1"/>
  <c r="BR8" i="2"/>
  <c r="AQ5" i="4"/>
  <c r="AQ17" i="2"/>
  <c r="AR17" i="2" s="1"/>
  <c r="N25" i="2"/>
  <c r="CP6" i="2"/>
  <c r="D5" i="4"/>
  <c r="BS18" i="2"/>
  <c r="BI21" i="2"/>
  <c r="BI23" i="2" s="1"/>
  <c r="CF9" i="2"/>
  <c r="CE9" i="2"/>
  <c r="CG9" i="2" s="1"/>
  <c r="BT8" i="2"/>
  <c r="BX8" i="2" s="1"/>
  <c r="BF8" i="2"/>
  <c r="BG8" i="2" s="1"/>
  <c r="CF19" i="2"/>
  <c r="CE19" i="2"/>
  <c r="CH19" i="2" s="1"/>
  <c r="BU14" i="2"/>
  <c r="BV14" i="2" s="1"/>
  <c r="AU9" i="4" s="1"/>
  <c r="AQ13" i="2"/>
  <c r="AR13" i="2" s="1"/>
  <c r="BF15" i="2"/>
  <c r="BG15" i="2" s="1"/>
  <c r="CJ12" i="2"/>
  <c r="CK12" i="2"/>
  <c r="AD8" i="4" l="1"/>
  <c r="AD10" i="4"/>
  <c r="CN16" i="2"/>
  <c r="CQ16" i="2"/>
  <c r="CN8" i="2"/>
  <c r="CI18" i="2"/>
  <c r="CM18" i="2" s="1"/>
  <c r="CN18" i="2" s="1"/>
  <c r="BY8" i="2"/>
  <c r="BX21" i="2"/>
  <c r="BX23" i="2" s="1"/>
  <c r="CQ8" i="2"/>
  <c r="CI9" i="2"/>
  <c r="CM9" i="2" s="1"/>
  <c r="CI15" i="2"/>
  <c r="CM15" i="2" s="1"/>
  <c r="BF16" i="2"/>
  <c r="BG16" i="2"/>
  <c r="CH15" i="2"/>
  <c r="BU18" i="2"/>
  <c r="BV18" i="2"/>
  <c r="AU11" i="4" s="1"/>
  <c r="CQ18" i="2"/>
  <c r="BF18" i="2"/>
  <c r="BG18" i="2"/>
  <c r="AQ11" i="4" s="1"/>
  <c r="CJ13" i="2"/>
  <c r="CK13" i="2"/>
  <c r="AY8" i="4" s="1"/>
  <c r="CG19" i="2"/>
  <c r="CI19" i="2" s="1"/>
  <c r="CM19" i="2" s="1"/>
  <c r="AQ9" i="4"/>
  <c r="CH9" i="2"/>
  <c r="AD11" i="4"/>
  <c r="BU12" i="2"/>
  <c r="BV12" i="2" s="1"/>
  <c r="AD6" i="4"/>
  <c r="AR25" i="2"/>
  <c r="AR64" i="2" s="1"/>
  <c r="CG17" i="2"/>
  <c r="CI17" i="2" s="1"/>
  <c r="CM17" i="2" s="1"/>
  <c r="CH14" i="2"/>
  <c r="CI14" i="2" s="1"/>
  <c r="CM14" i="2" s="1"/>
  <c r="AD9" i="4"/>
  <c r="CQ13" i="2"/>
  <c r="E13" i="4"/>
  <c r="N64" i="2"/>
  <c r="BF9" i="2"/>
  <c r="BG9" i="2"/>
  <c r="AQ6" i="4" s="1"/>
  <c r="BU11" i="2"/>
  <c r="BV11" i="2"/>
  <c r="BF24" i="2"/>
  <c r="D13" i="4"/>
  <c r="BA5" i="4"/>
  <c r="AQ24" i="2"/>
  <c r="BU13" i="2"/>
  <c r="BV13" i="2" s="1"/>
  <c r="CP13" i="2" s="1"/>
  <c r="BU17" i="2"/>
  <c r="BV17" i="2"/>
  <c r="AU10" i="4" s="1"/>
  <c r="D117" i="4" l="1"/>
  <c r="BA113" i="4"/>
  <c r="CN19" i="2"/>
  <c r="CQ19" i="2"/>
  <c r="CN14" i="2"/>
  <c r="CQ14" i="2"/>
  <c r="CM21" i="2"/>
  <c r="CM23" i="2" s="1"/>
  <c r="CN17" i="2"/>
  <c r="CQ17" i="2"/>
  <c r="AU8" i="4"/>
  <c r="BA8" i="4" s="1"/>
  <c r="CP12" i="2"/>
  <c r="CJ8" i="2"/>
  <c r="CK8" i="2"/>
  <c r="AU7" i="4"/>
  <c r="BA7" i="4" s="1"/>
  <c r="CP11" i="2"/>
  <c r="CN15" i="2"/>
  <c r="CQ15" i="2"/>
  <c r="BG25" i="2"/>
  <c r="BG64" i="2" s="1"/>
  <c r="AQ10" i="4"/>
  <c r="AQ13" i="4" s="1"/>
  <c r="AQ152" i="4" s="1"/>
  <c r="CN9" i="2"/>
  <c r="CQ9" i="2"/>
  <c r="CJ16" i="2"/>
  <c r="CK16" i="2"/>
  <c r="CP16" i="2" s="1"/>
  <c r="AD13" i="4"/>
  <c r="AD152" i="4" s="1"/>
  <c r="BU8" i="2"/>
  <c r="BU24" i="2" s="1"/>
  <c r="CJ18" i="2"/>
  <c r="CK18" i="2" s="1"/>
  <c r="BA117" i="4" l="1"/>
  <c r="D127" i="4"/>
  <c r="D152" i="4" s="1"/>
  <c r="CP18" i="2"/>
  <c r="CJ9" i="2"/>
  <c r="CK9" i="2"/>
  <c r="CP9" i="2" s="1"/>
  <c r="CK19" i="2"/>
  <c r="CP19" i="2" s="1"/>
  <c r="CJ19" i="2"/>
  <c r="CJ14" i="2"/>
  <c r="CK14" i="2" s="1"/>
  <c r="BV8" i="2"/>
  <c r="CJ17" i="2"/>
  <c r="CK17" i="2"/>
  <c r="CP17" i="2" s="1"/>
  <c r="CJ15" i="2"/>
  <c r="CK15" i="2" s="1"/>
  <c r="CP15" i="2" s="1"/>
  <c r="AY9" i="4" l="1"/>
  <c r="BA9" i="4" s="1"/>
  <c r="CP14" i="2"/>
  <c r="CJ24" i="2"/>
  <c r="CP24" i="2" s="1"/>
  <c r="CK25" i="2"/>
  <c r="CK64" i="2" s="1"/>
  <c r="AY6" i="4"/>
  <c r="AU6" i="4"/>
  <c r="BV25" i="2"/>
  <c r="BV64" i="2" s="1"/>
  <c r="CP8" i="2"/>
  <c r="AY10" i="4"/>
  <c r="BA10" i="4" s="1"/>
  <c r="AY11" i="4"/>
  <c r="BA11" i="4" s="1"/>
  <c r="CP64" i="2" l="1"/>
  <c r="CP25" i="2"/>
  <c r="AU13" i="4"/>
  <c r="AU152" i="4" s="1"/>
  <c r="BA6" i="4"/>
  <c r="AY13" i="4"/>
  <c r="AY152" i="4" s="1"/>
  <c r="BA152" i="4" l="1"/>
  <c r="BB157" i="4" s="1"/>
  <c r="BA13" i="4"/>
  <c r="BA155" i="4"/>
  <c r="CP68" i="2"/>
  <c r="CS66" i="2" l="1"/>
  <c r="CQ66" i="2"/>
  <c r="BB155" i="4"/>
  <c r="CS64" i="2"/>
  <c r="CQ6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<sst xmlns="http://schemas.openxmlformats.org/spreadsheetml/2006/main" count="1011" uniqueCount="140">
  <si>
    <t>from 1-july-2025</t>
  </si>
  <si>
    <t>Only for costs in the Netherlands. For costs of international parts of the projects, use the other tabs.</t>
  </si>
  <si>
    <t>indexering</t>
  </si>
  <si>
    <t>Read the guidelines</t>
  </si>
  <si>
    <t>Please, save and submit this table in excel format!</t>
  </si>
  <si>
    <t>Fill out light grey areas</t>
  </si>
  <si>
    <t>personnel costs</t>
  </si>
  <si>
    <t>year 1</t>
  </si>
  <si>
    <t>year 2</t>
  </si>
  <si>
    <t>year 3</t>
  </si>
  <si>
    <t>year 4</t>
  </si>
  <si>
    <t>year 5</t>
  </si>
  <si>
    <t>year 6</t>
  </si>
  <si>
    <t>Institute</t>
  </si>
  <si>
    <t>Overhead percentage¹</t>
  </si>
  <si>
    <t>FTE</t>
  </si>
  <si>
    <t>months in year 1</t>
  </si>
  <si>
    <t>FTE  in year</t>
  </si>
  <si>
    <t>gross      /month</t>
  </si>
  <si>
    <t>vakantietoeslag</t>
  </si>
  <si>
    <t>eindejaarsuitkering</t>
  </si>
  <si>
    <t>vergoedingsopslag</t>
  </si>
  <si>
    <t>overige personeelskosten</t>
  </si>
  <si>
    <t>Salaris per jaar incl. toeslagen en indexering</t>
  </si>
  <si>
    <t>overhead</t>
  </si>
  <si>
    <t>costs incl. allowances</t>
  </si>
  <si>
    <t>end project allowance</t>
  </si>
  <si>
    <t>year+ supplem.</t>
  </si>
  <si>
    <t>costs incl. end proj. allow.</t>
  </si>
  <si>
    <t>months in year 2</t>
  </si>
  <si>
    <t>FTE in year</t>
  </si>
  <si>
    <t>months in year 3</t>
  </si>
  <si>
    <t>months in year 4</t>
  </si>
  <si>
    <t>months in year 5</t>
  </si>
  <si>
    <t>months in year 6</t>
  </si>
  <si>
    <t>year+ suppl</t>
  </si>
  <si>
    <t>end proj. allow</t>
  </si>
  <si>
    <t>PhD candidate</t>
  </si>
  <si>
    <t xml:space="preserve">postdoc </t>
  </si>
  <si>
    <t>technician MBO</t>
  </si>
  <si>
    <t>technician HBO</t>
  </si>
  <si>
    <t>physician-researcher (arts-onderzoeker)</t>
  </si>
  <si>
    <t xml:space="preserve">research nurse  </t>
  </si>
  <si>
    <t>data manager</t>
  </si>
  <si>
    <t>salary costs (according to CAO-UMC and indexation)</t>
  </si>
  <si>
    <t>end-of-project allowance</t>
  </si>
  <si>
    <t>costs incl. end-of-project allowance</t>
  </si>
  <si>
    <t>total costs incl. allowances</t>
  </si>
  <si>
    <r>
      <t xml:space="preserve">personal budget (vergoeding) </t>
    </r>
    <r>
      <rPr>
        <sz val="11"/>
        <color indexed="8"/>
        <rFont val="Aptos Narrow"/>
        <family val="2"/>
      </rPr>
      <t>¹</t>
    </r>
  </si>
  <si>
    <r>
      <t xml:space="preserve">Material costs </t>
    </r>
    <r>
      <rPr>
        <b/>
        <u/>
        <sz val="11"/>
        <color theme="1"/>
        <rFont val="Aptos Narrow"/>
        <family val="2"/>
      </rPr>
      <t>² ³</t>
    </r>
  </si>
  <si>
    <t>materials</t>
  </si>
  <si>
    <t>costs</t>
  </si>
  <si>
    <t>totals material costs</t>
  </si>
  <si>
    <r>
      <t xml:space="preserve">service providers </t>
    </r>
    <r>
      <rPr>
        <b/>
        <u/>
        <sz val="11"/>
        <color theme="1"/>
        <rFont val="Aptos Narrow"/>
        <family val="2"/>
      </rPr>
      <t>⁴</t>
    </r>
  </si>
  <si>
    <r>
      <t>personnel costs</t>
    </r>
    <r>
      <rPr>
        <b/>
        <vertAlign val="superscript"/>
        <sz val="11"/>
        <color theme="1"/>
        <rFont val="Calibri"/>
        <family val="2"/>
        <scheme val="minor"/>
      </rPr>
      <t>5</t>
    </r>
  </si>
  <si>
    <t>hours</t>
  </si>
  <si>
    <t>fee per hour</t>
  </si>
  <si>
    <t>total personnel costs</t>
  </si>
  <si>
    <t>material costs service providers</t>
  </si>
  <si>
    <t>database/monitoring</t>
  </si>
  <si>
    <t>animal costs</t>
  </si>
  <si>
    <t>METC costs</t>
  </si>
  <si>
    <t>other material costs (specify below)</t>
  </si>
  <si>
    <t>total material costs</t>
  </si>
  <si>
    <t>totals</t>
  </si>
  <si>
    <t>personnel + material + service provider costs</t>
  </si>
  <si>
    <t>Total National Costs, min 51 % of total costs (tab 1)</t>
  </si>
  <si>
    <t>clarification table</t>
  </si>
  <si>
    <t xml:space="preserve">Total international Costs, max 49 % of total costs </t>
  </si>
  <si>
    <t>¹ For each PhD student, physician-researcher, or postdoc, a maximum of €1.500/year per FTE can be requested for personal development (such as conference visits and thesis defence).</t>
  </si>
  <si>
    <t xml:space="preserve">² All material costs should be specified. If the requested total budget (national + international) for material costs is less then €15.000/year per FTE for laboratory research projects (including services and materials from core facilities or service providers) or less then €2.000/year per FTE for desk research projects, the material budget doesn't need to be specified. </t>
  </si>
  <si>
    <t>Total Costs</t>
  </si>
  <si>
    <t>³ When using core facilities a specified quotation should be attached.</t>
  </si>
  <si>
    <t>⁴ A specified quotation (for hours personnel on project plus fee per hour and material costs) from the service providers should be attached.</t>
  </si>
  <si>
    <r>
      <t>5</t>
    </r>
    <r>
      <rPr>
        <sz val="11"/>
        <color rgb="FF000000"/>
        <rFont val="Calibri"/>
        <family val="2"/>
        <scheme val="minor"/>
      </rPr>
      <t xml:space="preserve"> A function title and salary scale must be described in column A. </t>
    </r>
  </si>
  <si>
    <t>fill out light grey areas</t>
  </si>
  <si>
    <t>If personnel costs from various institutes/ countries are requested with different renumeration conditions, please use a separate sheet for personnel costs for each of these institutes</t>
  </si>
  <si>
    <t>questions? Contact research@kika.nl</t>
  </si>
  <si>
    <t>Applicable institute(s):</t>
  </si>
  <si>
    <r>
      <t>allowances</t>
    </r>
    <r>
      <rPr>
        <b/>
        <vertAlign val="superscript"/>
        <sz val="11"/>
        <color theme="1"/>
        <rFont val="Calibri"/>
        <family val="2"/>
        <scheme val="minor"/>
      </rPr>
      <t xml:space="preserve"> 1</t>
    </r>
    <r>
      <rPr>
        <b/>
        <sz val="11"/>
        <color theme="1"/>
        <rFont val="Calibri"/>
        <family val="2"/>
        <scheme val="minor"/>
      </rPr>
      <t xml:space="preserve"> </t>
    </r>
  </si>
  <si>
    <t>holiday allowance</t>
  </si>
  <si>
    <t>end of year allowance</t>
  </si>
  <si>
    <t>social security costs employer</t>
  </si>
  <si>
    <t>allowance for other staff costs</t>
  </si>
  <si>
    <t>specify:</t>
  </si>
  <si>
    <t>sum (max. 51,1%)</t>
  </si>
  <si>
    <t>overhead % (max 16%)</t>
  </si>
  <si>
    <t>project</t>
  </si>
  <si>
    <t>allowance for non-wage labour costs</t>
  </si>
  <si>
    <t>year salary incl. allowances and indexation</t>
  </si>
  <si>
    <r>
      <t xml:space="preserve">overhead </t>
    </r>
    <r>
      <rPr>
        <sz val="11"/>
        <color theme="1"/>
        <rFont val="Aptos Narrow"/>
        <family val="2"/>
      </rPr>
      <t>²</t>
    </r>
  </si>
  <si>
    <t>end of year bonus</t>
  </si>
  <si>
    <t>costs incl.end proj. Allow.</t>
  </si>
  <si>
    <t xml:space="preserve">technician </t>
  </si>
  <si>
    <t xml:space="preserve">physician-researcher </t>
  </si>
  <si>
    <t>total overhead</t>
  </si>
  <si>
    <t>total costs incl. allowances and overhead</t>
  </si>
  <si>
    <t>personal budget ²</t>
  </si>
  <si>
    <t>Material costs ³</t>
  </si>
  <si>
    <t>service providers ⁴</t>
  </si>
  <si>
    <t>cost ethics committee</t>
  </si>
  <si>
    <t>personnel + material +service provider costs</t>
  </si>
  <si>
    <t>Total international costs 1</t>
  </si>
  <si>
    <r>
      <t xml:space="preserve">1 </t>
    </r>
    <r>
      <rPr>
        <sz val="11"/>
        <color rgb="FF000000"/>
        <rFont val="Calibri"/>
        <family val="2"/>
        <scheme val="minor"/>
      </rPr>
      <t>Allowances should be according to the labour agreements at the institute at which the personnel is employed. Sum allowances cannot exceed 51,1%.</t>
    </r>
  </si>
  <si>
    <t xml:space="preserve">² For each PhD student, physician-researcher, or postdoc, a maximum of €1.500/year per FTE can be requested for personal development (such as conference visits and thesis defence). </t>
  </si>
  <si>
    <t>³ All material costs should be specified. If the requested total budget (national + international) for material costs is less then €15.000/year per FTE for laboratory research projects (including services and materials from core facilities or service providers) or less then €2.000/year per FTE for desk research projects, the material budget does not need to be specified.</t>
  </si>
  <si>
    <r>
      <rPr>
        <sz val="11"/>
        <color rgb="FF000000"/>
        <rFont val="Calibri"/>
        <family val="2"/>
      </rPr>
      <t xml:space="preserve">⁴ </t>
    </r>
    <r>
      <rPr>
        <sz val="11"/>
        <color rgb="FF000000"/>
        <rFont val="Calibri"/>
        <family val="2"/>
        <scheme val="minor"/>
      </rPr>
      <t>A specified quotation (for hours personnel on project plus fee per hour and material costs) from the service providers should be attached.</t>
    </r>
  </si>
  <si>
    <r>
      <t>5</t>
    </r>
    <r>
      <rPr>
        <sz val="11"/>
        <color rgb="FF000000"/>
        <rFont val="Calibri"/>
        <family val="2"/>
        <scheme val="minor"/>
      </rPr>
      <t xml:space="preserve"> A function title must be described in column A. </t>
    </r>
  </si>
  <si>
    <t>total requested costs</t>
  </si>
  <si>
    <t xml:space="preserve"> Do not adapt this sheet. </t>
  </si>
  <si>
    <t xml:space="preserve">personal budget </t>
  </si>
  <si>
    <t>National Costs</t>
  </si>
  <si>
    <t>Total National Costs</t>
  </si>
  <si>
    <t>International Costs (1)</t>
  </si>
  <si>
    <t>Total International Costs (1)</t>
  </si>
  <si>
    <t>International Costs (2)</t>
  </si>
  <si>
    <t>Total International Costs (2)</t>
  </si>
  <si>
    <t>International Costs (3)</t>
  </si>
  <si>
    <t>Total International Costs (3)</t>
  </si>
  <si>
    <t>International Costs (4)</t>
  </si>
  <si>
    <t>Total International Costs (4)</t>
  </si>
  <si>
    <t xml:space="preserve">service providers </t>
  </si>
  <si>
    <t xml:space="preserve">personnel costs </t>
  </si>
  <si>
    <t>National costs</t>
  </si>
  <si>
    <t>total personnel costs National</t>
  </si>
  <si>
    <t>International costs (1)</t>
  </si>
  <si>
    <t>total personnel costs International (1)</t>
  </si>
  <si>
    <t>International costs (2)</t>
  </si>
  <si>
    <t>total personnel costs International (2)</t>
  </si>
  <si>
    <t>International costs (3)</t>
  </si>
  <si>
    <t>total personnel costs International (3)</t>
  </si>
  <si>
    <t>International costs (4)</t>
  </si>
  <si>
    <t>total personnel costs International (4)</t>
  </si>
  <si>
    <t>Totals personnel costs</t>
  </si>
  <si>
    <t>other material costs National</t>
  </si>
  <si>
    <t>other material costs International (1)</t>
  </si>
  <si>
    <t>other material costs International (2)</t>
  </si>
  <si>
    <t>other material costs International (3)</t>
  </si>
  <si>
    <t>other material costs International (4)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</si>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</sst>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€&quot;\ #,##0;[Red]&quot;€&quot;\ \-#,##0"/>
    <numFmt numFmtId="8" formatCode="&quot;€&quot;\ #,##0.00;[Red]&quot;€&quot;\ \-#,##0.00"/>
    <numFmt numFmtId="42" formatCode="_ &quot;€&quot;\ * #,##0_ ;_ &quot;€&quot;\ * \-#,##0_ ;_ &quot;€&quot;\ * &quot;-&quot;_ ;_ @_ "/>
    <numFmt numFmtId="164" formatCode="&quot;€&quot;\ #,##0"/>
    <numFmt numFmtId="165" formatCode="0.000"/>
    <numFmt numFmtId="166" formatCode="0.0"/>
    <numFmt numFmtId="167" formatCode="0.00000"/>
    <numFmt numFmtId="168" formatCode="&quot;€&quot;\ #,##0.0000"/>
    <numFmt numFmtId="169" formatCode="0.0%"/>
    <numFmt numFmtId="170" formatCode="0.0000"/>
  </numFmts>
  <fonts count="3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u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u/>
      <sz val="11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vertAlign val="superscript"/>
      <sz val="11"/>
      <color theme="1"/>
      <name val="Calibri"/>
      <family val="2"/>
      <scheme val="minor"/>
    </font>
    <font>
      <vertAlign val="superscript"/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80808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rgb="FF80808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1"/>
      <color theme="1"/>
      <name val="Aptos Narrow"/>
      <family val="2"/>
    </font>
    <font>
      <sz val="11"/>
      <color indexed="8"/>
      <name val="Aptos Narrow"/>
      <family val="2"/>
    </font>
    <font>
      <b/>
      <u/>
      <sz val="11"/>
      <color theme="1"/>
      <name val="Aptos Narrow"/>
      <family val="2"/>
    </font>
    <font>
      <u/>
      <sz val="12"/>
      <name val="Calibri"/>
      <family val="2"/>
      <scheme val="minor"/>
    </font>
    <font>
      <sz val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8" fillId="0" borderId="0" applyNumberFormat="0" applyFill="0" applyBorder="0" applyAlignment="0" applyProtection="0"/>
  </cellStyleXfs>
  <cellXfs count="368">
    <xf numFmtId="0" fontId="0" fillId="0" borderId="0" xfId="0"/>
    <xf numFmtId="164" fontId="0" fillId="0" borderId="1" xfId="0" applyNumberFormat="1" applyBorder="1"/>
    <xf numFmtId="164" fontId="0" fillId="0" borderId="8" xfId="0" applyNumberFormat="1" applyBorder="1"/>
    <xf numFmtId="0" fontId="0" fillId="0" borderId="0" xfId="0" applyProtection="1">
      <protection locked="0"/>
    </xf>
    <xf numFmtId="165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1" fontId="0" fillId="2" borderId="0" xfId="0" applyNumberFormat="1" applyFill="1" applyProtection="1">
      <protection locked="0"/>
    </xf>
    <xf numFmtId="0" fontId="0" fillId="0" borderId="0" xfId="0" applyAlignment="1" applyProtection="1">
      <alignment wrapText="1"/>
      <protection locked="0"/>
    </xf>
    <xf numFmtId="1" fontId="0" fillId="0" borderId="0" xfId="0" applyNumberFormat="1" applyAlignment="1" applyProtection="1">
      <alignment wrapText="1"/>
      <protection locked="0"/>
    </xf>
    <xf numFmtId="164" fontId="0" fillId="6" borderId="10" xfId="0" applyNumberFormat="1" applyFill="1" applyBorder="1" applyProtection="1">
      <protection locked="0"/>
    </xf>
    <xf numFmtId="164" fontId="0" fillId="6" borderId="11" xfId="0" applyNumberFormat="1" applyFill="1" applyBorder="1" applyProtection="1">
      <protection locked="0"/>
    </xf>
    <xf numFmtId="164" fontId="0" fillId="6" borderId="12" xfId="0" applyNumberFormat="1" applyFill="1" applyBorder="1" applyProtection="1">
      <protection locked="0"/>
    </xf>
    <xf numFmtId="164" fontId="0" fillId="2" borderId="0" xfId="0" applyNumberFormat="1" applyFill="1" applyProtection="1">
      <protection locked="0"/>
    </xf>
    <xf numFmtId="164" fontId="0" fillId="0" borderId="3" xfId="0" applyNumberFormat="1" applyBorder="1"/>
    <xf numFmtId="164" fontId="0" fillId="0" borderId="4" xfId="0" applyNumberFormat="1" applyBorder="1"/>
    <xf numFmtId="164" fontId="0" fillId="2" borderId="0" xfId="0" applyNumberFormat="1" applyFill="1"/>
    <xf numFmtId="164" fontId="0" fillId="0" borderId="0" xfId="0" applyNumberFormat="1"/>
    <xf numFmtId="164" fontId="0" fillId="0" borderId="0" xfId="0" applyNumberFormat="1" applyAlignment="1">
      <alignment wrapText="1"/>
    </xf>
    <xf numFmtId="164" fontId="0" fillId="4" borderId="0" xfId="0" applyNumberFormat="1" applyFill="1"/>
    <xf numFmtId="164" fontId="0" fillId="8" borderId="1" xfId="0" applyNumberFormat="1" applyFill="1" applyBorder="1"/>
    <xf numFmtId="164" fontId="0" fillId="6" borderId="13" xfId="0" applyNumberFormat="1" applyFill="1" applyBorder="1" applyProtection="1">
      <protection locked="0"/>
    </xf>
    <xf numFmtId="164" fontId="0" fillId="6" borderId="13" xfId="0" applyNumberFormat="1" applyFill="1" applyBorder="1" applyAlignment="1" applyProtection="1">
      <alignment wrapText="1"/>
      <protection locked="0"/>
    </xf>
    <xf numFmtId="0" fontId="5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4" fillId="0" borderId="0" xfId="0" applyFont="1" applyProtection="1">
      <protection locked="0"/>
    </xf>
    <xf numFmtId="1" fontId="0" fillId="2" borderId="0" xfId="0" applyNumberFormat="1" applyFill="1"/>
    <xf numFmtId="1" fontId="0" fillId="0" borderId="0" xfId="0" applyNumberFormat="1"/>
    <xf numFmtId="1" fontId="0" fillId="0" borderId="0" xfId="0" applyNumberFormat="1" applyAlignment="1">
      <alignment wrapText="1"/>
    </xf>
    <xf numFmtId="164" fontId="0" fillId="5" borderId="0" xfId="0" applyNumberFormat="1" applyFill="1"/>
    <xf numFmtId="14" fontId="0" fillId="0" borderId="0" xfId="0" applyNumberFormat="1"/>
    <xf numFmtId="0" fontId="0" fillId="0" borderId="0" xfId="0" applyAlignment="1">
      <alignment wrapText="1"/>
    </xf>
    <xf numFmtId="0" fontId="3" fillId="0" borderId="0" xfId="0" applyFont="1"/>
    <xf numFmtId="0" fontId="1" fillId="0" borderId="0" xfId="0" applyFont="1"/>
    <xf numFmtId="165" fontId="0" fillId="0" borderId="0" xfId="0" applyNumberFormat="1"/>
    <xf numFmtId="9" fontId="0" fillId="3" borderId="0" xfId="0" applyNumberFormat="1" applyFill="1"/>
    <xf numFmtId="10" fontId="0" fillId="3" borderId="0" xfId="0" applyNumberFormat="1" applyFill="1"/>
    <xf numFmtId="0" fontId="0" fillId="3" borderId="0" xfId="0" applyFill="1"/>
    <xf numFmtId="165" fontId="0" fillId="3" borderId="0" xfId="0" applyNumberFormat="1" applyFill="1"/>
    <xf numFmtId="165" fontId="0" fillId="0" borderId="0" xfId="0" applyNumberFormat="1" applyAlignment="1">
      <alignment wrapText="1"/>
    </xf>
    <xf numFmtId="1" fontId="3" fillId="0" borderId="0" xfId="0" applyNumberFormat="1" applyFont="1"/>
    <xf numFmtId="0" fontId="5" fillId="0" borderId="0" xfId="0" applyFont="1"/>
    <xf numFmtId="0" fontId="4" fillId="0" borderId="0" xfId="0" applyFont="1"/>
    <xf numFmtId="1" fontId="0" fillId="0" borderId="0" xfId="0" applyNumberFormat="1" applyAlignment="1">
      <alignment horizontal="center"/>
    </xf>
    <xf numFmtId="1" fontId="4" fillId="7" borderId="13" xfId="0" applyNumberFormat="1" applyFont="1" applyFill="1" applyBorder="1" applyAlignment="1">
      <alignment horizontal="left" vertical="center" wrapText="1"/>
    </xf>
    <xf numFmtId="0" fontId="6" fillId="0" borderId="0" xfId="0" applyFont="1"/>
    <xf numFmtId="4" fontId="0" fillId="2" borderId="0" xfId="0" applyNumberFormat="1" applyFill="1"/>
    <xf numFmtId="0" fontId="8" fillId="5" borderId="0" xfId="0" applyFont="1" applyFill="1"/>
    <xf numFmtId="0" fontId="8" fillId="5" borderId="0" xfId="0" applyFont="1" applyFill="1" applyAlignment="1">
      <alignment wrapText="1"/>
    </xf>
    <xf numFmtId="1" fontId="0" fillId="0" borderId="0" xfId="0" applyNumberFormat="1" applyAlignment="1" applyProtection="1">
      <alignment horizontal="center"/>
      <protection locked="0"/>
    </xf>
    <xf numFmtId="9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0" applyNumberFormat="1" applyProtection="1">
      <protection locked="0"/>
    </xf>
    <xf numFmtId="1" fontId="0" fillId="7" borderId="16" xfId="0" applyNumberFormat="1" applyFill="1" applyBorder="1" applyAlignment="1">
      <alignment horizontal="center" vertical="top" wrapText="1"/>
    </xf>
    <xf numFmtId="164" fontId="0" fillId="0" borderId="6" xfId="0" applyNumberFormat="1" applyBorder="1"/>
    <xf numFmtId="164" fontId="0" fillId="0" borderId="9" xfId="0" applyNumberFormat="1" applyBorder="1"/>
    <xf numFmtId="166" fontId="0" fillId="6" borderId="1" xfId="0" applyNumberFormat="1" applyFill="1" applyBorder="1" applyAlignment="1" applyProtection="1">
      <alignment horizontal="center"/>
      <protection locked="0"/>
    </xf>
    <xf numFmtId="166" fontId="0" fillId="6" borderId="3" xfId="0" applyNumberFormat="1" applyFill="1" applyBorder="1" applyAlignment="1" applyProtection="1">
      <alignment horizontal="center"/>
      <protection locked="0"/>
    </xf>
    <xf numFmtId="166" fontId="0" fillId="6" borderId="8" xfId="0" applyNumberFormat="1" applyFill="1" applyBorder="1" applyAlignment="1" applyProtection="1">
      <alignment horizontal="center"/>
      <protection locked="0"/>
    </xf>
    <xf numFmtId="2" fontId="0" fillId="6" borderId="2" xfId="0" applyNumberFormat="1" applyFill="1" applyBorder="1" applyAlignment="1" applyProtection="1">
      <alignment horizontal="center"/>
      <protection locked="0"/>
    </xf>
    <xf numFmtId="2" fontId="0" fillId="6" borderId="5" xfId="0" applyNumberFormat="1" applyFill="1" applyBorder="1" applyAlignment="1" applyProtection="1">
      <alignment horizontal="center"/>
      <protection locked="0"/>
    </xf>
    <xf numFmtId="2" fontId="0" fillId="6" borderId="7" xfId="0" applyNumberFormat="1" applyFill="1" applyBorder="1" applyAlignment="1" applyProtection="1">
      <alignment horizontal="center"/>
      <protection locked="0"/>
    </xf>
    <xf numFmtId="2" fontId="0" fillId="0" borderId="3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4" fontId="0" fillId="0" borderId="0" xfId="0" applyNumberFormat="1"/>
    <xf numFmtId="1" fontId="0" fillId="0" borderId="0" xfId="0" applyNumberFormat="1" applyAlignment="1">
      <alignment horizontal="left" vertical="center"/>
    </xf>
    <xf numFmtId="1" fontId="4" fillId="0" borderId="0" xfId="0" applyNumberFormat="1" applyFont="1" applyAlignment="1">
      <alignment horizontal="left" vertical="center" wrapText="1"/>
    </xf>
    <xf numFmtId="167" fontId="0" fillId="0" borderId="0" xfId="0" applyNumberFormat="1" applyProtection="1">
      <protection locked="0"/>
    </xf>
    <xf numFmtId="0" fontId="0" fillId="6" borderId="2" xfId="0" applyFill="1" applyBorder="1" applyProtection="1">
      <protection locked="0"/>
    </xf>
    <xf numFmtId="0" fontId="0" fillId="6" borderId="5" xfId="0" applyFill="1" applyBorder="1" applyProtection="1">
      <protection locked="0"/>
    </xf>
    <xf numFmtId="0" fontId="0" fillId="6" borderId="7" xfId="0" applyFill="1" applyBorder="1" applyProtection="1">
      <protection locked="0"/>
    </xf>
    <xf numFmtId="168" fontId="0" fillId="0" borderId="0" xfId="0" applyNumberFormat="1" applyProtection="1">
      <protection locked="0"/>
    </xf>
    <xf numFmtId="0" fontId="11" fillId="0" borderId="0" xfId="0" applyFont="1"/>
    <xf numFmtId="6" fontId="11" fillId="0" borderId="0" xfId="0" applyNumberFormat="1" applyFont="1"/>
    <xf numFmtId="8" fontId="11" fillId="0" borderId="0" xfId="0" applyNumberFormat="1" applyFont="1"/>
    <xf numFmtId="0" fontId="14" fillId="0" borderId="0" xfId="0" applyFont="1" applyAlignment="1">
      <alignment vertical="top" wrapText="1"/>
    </xf>
    <xf numFmtId="0" fontId="1" fillId="0" borderId="0" xfId="0" applyFont="1" applyProtection="1">
      <protection locked="0"/>
    </xf>
    <xf numFmtId="164" fontId="12" fillId="0" borderId="0" xfId="0" applyNumberFormat="1" applyFont="1"/>
    <xf numFmtId="164" fontId="13" fillId="0" borderId="0" xfId="0" applyNumberFormat="1" applyFont="1" applyProtection="1">
      <protection locked="0"/>
    </xf>
    <xf numFmtId="0" fontId="13" fillId="0" borderId="0" xfId="0" applyFont="1" applyAlignment="1" applyProtection="1">
      <alignment vertical="top" wrapText="1"/>
      <protection locked="0"/>
    </xf>
    <xf numFmtId="0" fontId="12" fillId="0" borderId="0" xfId="0" applyFont="1" applyAlignment="1">
      <alignment vertical="top" wrapText="1"/>
    </xf>
    <xf numFmtId="164" fontId="1" fillId="9" borderId="0" xfId="0" applyNumberFormat="1" applyFont="1" applyFill="1"/>
    <xf numFmtId="10" fontId="0" fillId="0" borderId="0" xfId="0" applyNumberFormat="1" applyProtection="1">
      <protection locked="0"/>
    </xf>
    <xf numFmtId="166" fontId="16" fillId="0" borderId="0" xfId="0" applyNumberFormat="1" applyFont="1" applyAlignment="1">
      <alignment horizontal="center"/>
    </xf>
    <xf numFmtId="0" fontId="17" fillId="0" borderId="0" xfId="0" applyFont="1"/>
    <xf numFmtId="10" fontId="17" fillId="0" borderId="0" xfId="0" applyNumberFormat="1" applyFont="1"/>
    <xf numFmtId="0" fontId="7" fillId="0" borderId="0" xfId="0" applyFont="1"/>
    <xf numFmtId="10" fontId="0" fillId="0" borderId="0" xfId="0" applyNumberFormat="1"/>
    <xf numFmtId="0" fontId="8" fillId="0" borderId="0" xfId="0" applyFont="1"/>
    <xf numFmtId="0" fontId="8" fillId="0" borderId="0" xfId="0" applyFont="1" applyAlignment="1">
      <alignment wrapText="1"/>
    </xf>
    <xf numFmtId="1" fontId="0" fillId="7" borderId="23" xfId="0" applyNumberFormat="1" applyFill="1" applyBorder="1" applyAlignment="1">
      <alignment horizontal="center" vertical="top"/>
    </xf>
    <xf numFmtId="0" fontId="18" fillId="6" borderId="0" xfId="0" applyFont="1" applyFill="1"/>
    <xf numFmtId="0" fontId="15" fillId="6" borderId="0" xfId="0" applyFont="1" applyFill="1"/>
    <xf numFmtId="1" fontId="0" fillId="7" borderId="25" xfId="0" applyNumberFormat="1" applyFill="1" applyBorder="1" applyAlignment="1">
      <alignment horizontal="center" vertical="top" wrapText="1"/>
    </xf>
    <xf numFmtId="0" fontId="0" fillId="7" borderId="25" xfId="0" applyFill="1" applyBorder="1" applyAlignment="1" applyProtection="1">
      <alignment horizontal="center" vertical="top" wrapText="1"/>
      <protection locked="0"/>
    </xf>
    <xf numFmtId="1" fontId="0" fillId="0" borderId="0" xfId="0" applyNumberFormat="1" applyAlignment="1">
      <alignment horizontal="center" vertical="top"/>
    </xf>
    <xf numFmtId="4" fontId="16" fillId="0" borderId="0" xfId="0" applyNumberFormat="1" applyFont="1"/>
    <xf numFmtId="164" fontId="16" fillId="0" borderId="0" xfId="0" applyNumberFormat="1" applyFont="1"/>
    <xf numFmtId="0" fontId="18" fillId="0" borderId="0" xfId="0" applyFont="1"/>
    <xf numFmtId="0" fontId="15" fillId="0" borderId="0" xfId="0" applyFont="1"/>
    <xf numFmtId="10" fontId="18" fillId="0" borderId="0" xfId="0" applyNumberFormat="1" applyFont="1"/>
    <xf numFmtId="0" fontId="22" fillId="0" borderId="0" xfId="0" applyFont="1"/>
    <xf numFmtId="10" fontId="22" fillId="0" borderId="0" xfId="0" applyNumberFormat="1" applyFont="1"/>
    <xf numFmtId="1" fontId="0" fillId="7" borderId="21" xfId="0" applyNumberFormat="1" applyFill="1" applyBorder="1"/>
    <xf numFmtId="14" fontId="1" fillId="0" borderId="0" xfId="0" applyNumberFormat="1" applyFont="1"/>
    <xf numFmtId="0" fontId="23" fillId="0" borderId="0" xfId="0" applyFont="1"/>
    <xf numFmtId="0" fontId="24" fillId="0" borderId="0" xfId="0" applyFont="1"/>
    <xf numFmtId="2" fontId="23" fillId="0" borderId="0" xfId="0" applyNumberFormat="1" applyFont="1"/>
    <xf numFmtId="10" fontId="23" fillId="0" borderId="0" xfId="0" applyNumberFormat="1" applyFont="1"/>
    <xf numFmtId="2" fontId="0" fillId="0" borderId="0" xfId="0" applyNumberFormat="1" applyProtection="1">
      <protection locked="0"/>
    </xf>
    <xf numFmtId="1" fontId="0" fillId="7" borderId="19" xfId="0" applyNumberFormat="1" applyFill="1" applyBorder="1" applyAlignment="1">
      <alignment horizontal="left" vertical="center"/>
    </xf>
    <xf numFmtId="1" fontId="0" fillId="7" borderId="21" xfId="0" applyNumberFormat="1" applyFill="1" applyBorder="1" applyAlignment="1">
      <alignment horizontal="left" vertical="center"/>
    </xf>
    <xf numFmtId="1" fontId="0" fillId="7" borderId="24" xfId="0" applyNumberFormat="1" applyFill="1" applyBorder="1" applyAlignment="1">
      <alignment horizontal="left" vertical="center"/>
    </xf>
    <xf numFmtId="164" fontId="0" fillId="6" borderId="3" xfId="0" applyNumberFormat="1" applyFill="1" applyBorder="1" applyProtection="1">
      <protection locked="0"/>
    </xf>
    <xf numFmtId="164" fontId="0" fillId="6" borderId="1" xfId="0" applyNumberFormat="1" applyFill="1" applyBorder="1" applyProtection="1">
      <protection locked="0"/>
    </xf>
    <xf numFmtId="164" fontId="0" fillId="6" borderId="8" xfId="0" applyNumberFormat="1" applyFill="1" applyBorder="1" applyProtection="1">
      <protection locked="0"/>
    </xf>
    <xf numFmtId="164" fontId="13" fillId="4" borderId="0" xfId="0" applyNumberFormat="1" applyFont="1" applyFill="1"/>
    <xf numFmtId="0" fontId="0" fillId="6" borderId="0" xfId="0" applyFill="1" applyProtection="1">
      <protection locked="0"/>
    </xf>
    <xf numFmtId="0" fontId="25" fillId="0" borderId="0" xfId="0" applyFont="1"/>
    <xf numFmtId="0" fontId="17" fillId="6" borderId="0" xfId="0" applyFont="1" applyFill="1"/>
    <xf numFmtId="10" fontId="17" fillId="6" borderId="0" xfId="0" applyNumberFormat="1" applyFont="1" applyFill="1"/>
    <xf numFmtId="0" fontId="7" fillId="6" borderId="0" xfId="0" applyFont="1" applyFill="1"/>
    <xf numFmtId="10" fontId="21" fillId="6" borderId="1" xfId="0" applyNumberFormat="1" applyFont="1" applyFill="1" applyBorder="1" applyProtection="1">
      <protection locked="0"/>
    </xf>
    <xf numFmtId="169" fontId="0" fillId="0" borderId="0" xfId="0" applyNumberFormat="1"/>
    <xf numFmtId="49" fontId="0" fillId="0" borderId="0" xfId="0" applyNumberFormat="1" applyAlignment="1">
      <alignment horizontal="center" vertical="top" wrapText="1"/>
    </xf>
    <xf numFmtId="1" fontId="0" fillId="0" borderId="0" xfId="0" applyNumberFormat="1" applyAlignment="1">
      <alignment horizontal="center" vertical="top" wrapText="1"/>
    </xf>
    <xf numFmtId="2" fontId="0" fillId="0" borderId="0" xfId="0" applyNumberFormat="1" applyAlignment="1" applyProtection="1">
      <alignment horizontal="center"/>
      <protection locked="0"/>
    </xf>
    <xf numFmtId="166" fontId="0" fillId="0" borderId="0" xfId="0" applyNumberFormat="1" applyAlignment="1" applyProtection="1">
      <alignment horizontal="center"/>
      <protection locked="0"/>
    </xf>
    <xf numFmtId="164" fontId="13" fillId="0" borderId="0" xfId="0" applyNumberFormat="1" applyFont="1"/>
    <xf numFmtId="164" fontId="0" fillId="0" borderId="26" xfId="0" applyNumberFormat="1" applyBorder="1"/>
    <xf numFmtId="1" fontId="0" fillId="7" borderId="25" xfId="0" applyNumberFormat="1" applyFill="1" applyBorder="1" applyAlignment="1">
      <alignment horizontal="center" vertical="top"/>
    </xf>
    <xf numFmtId="2" fontId="0" fillId="0" borderId="0" xfId="0" applyNumberFormat="1"/>
    <xf numFmtId="164" fontId="13" fillId="0" borderId="39" xfId="0" applyNumberFormat="1" applyFont="1" applyBorder="1"/>
    <xf numFmtId="0" fontId="7" fillId="6" borderId="0" xfId="0" applyFont="1" applyFill="1" applyProtection="1">
      <protection locked="0"/>
    </xf>
    <xf numFmtId="170" fontId="23" fillId="0" borderId="0" xfId="0" applyNumberFormat="1" applyFont="1"/>
    <xf numFmtId="0" fontId="0" fillId="5" borderId="0" xfId="0" applyFill="1"/>
    <xf numFmtId="0" fontId="0" fillId="0" borderId="13" xfId="0" applyBorder="1"/>
    <xf numFmtId="42" fontId="0" fillId="0" borderId="6" xfId="0" applyNumberFormat="1" applyBorder="1"/>
    <xf numFmtId="42" fontId="0" fillId="0" borderId="9" xfId="0" applyNumberFormat="1" applyBorder="1"/>
    <xf numFmtId="1" fontId="0" fillId="0" borderId="28" xfId="0" applyNumberFormat="1" applyBorder="1" applyAlignment="1">
      <alignment horizontal="left" vertical="center"/>
    </xf>
    <xf numFmtId="42" fontId="0" fillId="0" borderId="0" xfId="0" applyNumberFormat="1"/>
    <xf numFmtId="42" fontId="0" fillId="4" borderId="0" xfId="0" applyNumberFormat="1" applyFill="1"/>
    <xf numFmtId="1" fontId="26" fillId="0" borderId="0" xfId="0" applyNumberFormat="1" applyFont="1"/>
    <xf numFmtId="42" fontId="0" fillId="0" borderId="13" xfId="0" applyNumberFormat="1" applyBorder="1"/>
    <xf numFmtId="1" fontId="0" fillId="0" borderId="21" xfId="0" applyNumberFormat="1" applyBorder="1"/>
    <xf numFmtId="1" fontId="0" fillId="0" borderId="22" xfId="0" applyNumberFormat="1" applyBorder="1"/>
    <xf numFmtId="1" fontId="0" fillId="7" borderId="22" xfId="0" applyNumberFormat="1" applyFill="1" applyBorder="1"/>
    <xf numFmtId="2" fontId="0" fillId="7" borderId="37" xfId="0" applyNumberFormat="1" applyFill="1" applyBorder="1" applyAlignment="1">
      <alignment horizontal="center" vertical="top"/>
    </xf>
    <xf numFmtId="2" fontId="0" fillId="0" borderId="0" xfId="0" applyNumberFormat="1" applyAlignment="1">
      <alignment horizontal="center" vertical="top"/>
    </xf>
    <xf numFmtId="42" fontId="0" fillId="0" borderId="4" xfId="0" applyNumberFormat="1" applyBorder="1"/>
    <xf numFmtId="42" fontId="0" fillId="5" borderId="0" xfId="0" applyNumberFormat="1" applyFill="1"/>
    <xf numFmtId="0" fontId="0" fillId="7" borderId="22" xfId="0" applyFill="1" applyBorder="1"/>
    <xf numFmtId="164" fontId="0" fillId="6" borderId="25" xfId="0" applyNumberFormat="1" applyFill="1" applyBorder="1" applyProtection="1">
      <protection locked="0"/>
    </xf>
    <xf numFmtId="14" fontId="0" fillId="0" borderId="1" xfId="0" applyNumberFormat="1" applyBorder="1"/>
    <xf numFmtId="0" fontId="20" fillId="0" borderId="1" xfId="0" applyFont="1" applyBorder="1"/>
    <xf numFmtId="0" fontId="0" fillId="0" borderId="22" xfId="0" applyBorder="1"/>
    <xf numFmtId="164" fontId="0" fillId="0" borderId="10" xfId="0" applyNumberFormat="1" applyBorder="1"/>
    <xf numFmtId="164" fontId="0" fillId="0" borderId="11" xfId="0" applyNumberFormat="1" applyBorder="1"/>
    <xf numFmtId="164" fontId="0" fillId="0" borderId="12" xfId="0" applyNumberFormat="1" applyBorder="1"/>
    <xf numFmtId="1" fontId="0" fillId="0" borderId="43" xfId="0" applyNumberFormat="1" applyBorder="1"/>
    <xf numFmtId="1" fontId="0" fillId="0" borderId="44" xfId="0" applyNumberFormat="1" applyBorder="1"/>
    <xf numFmtId="164" fontId="0" fillId="8" borderId="26" xfId="0" applyNumberFormat="1" applyFill="1" applyBorder="1"/>
    <xf numFmtId="42" fontId="0" fillId="10" borderId="0" xfId="0" applyNumberFormat="1" applyFill="1"/>
    <xf numFmtId="1" fontId="0" fillId="11" borderId="0" xfId="0" applyNumberFormat="1" applyFill="1" applyAlignment="1">
      <alignment horizontal="left" vertical="center"/>
    </xf>
    <xf numFmtId="1" fontId="4" fillId="11" borderId="0" xfId="0" applyNumberFormat="1" applyFont="1" applyFill="1" applyAlignment="1">
      <alignment horizontal="left" vertical="center" wrapText="1"/>
    </xf>
    <xf numFmtId="0" fontId="0" fillId="0" borderId="0" xfId="0" applyAlignment="1" applyProtection="1">
      <alignment horizontal="center"/>
      <protection locked="0"/>
    </xf>
    <xf numFmtId="1" fontId="0" fillId="7" borderId="46" xfId="0" applyNumberFormat="1" applyFill="1" applyBorder="1" applyAlignment="1">
      <alignment horizontal="center" vertical="top" wrapText="1"/>
    </xf>
    <xf numFmtId="1" fontId="0" fillId="7" borderId="14" xfId="0" applyNumberFormat="1" applyFill="1" applyBorder="1" applyAlignment="1">
      <alignment horizontal="center" vertical="top" wrapText="1"/>
    </xf>
    <xf numFmtId="164" fontId="0" fillId="0" borderId="29" xfId="0" applyNumberFormat="1" applyBorder="1"/>
    <xf numFmtId="164" fontId="0" fillId="0" borderId="47" xfId="0" applyNumberFormat="1" applyBorder="1"/>
    <xf numFmtId="164" fontId="0" fillId="0" borderId="34" xfId="0" applyNumberFormat="1" applyBorder="1"/>
    <xf numFmtId="165" fontId="15" fillId="0" borderId="0" xfId="0" applyNumberFormat="1" applyFont="1"/>
    <xf numFmtId="1" fontId="0" fillId="7" borderId="4" xfId="0" applyNumberFormat="1" applyFill="1" applyBorder="1" applyAlignment="1">
      <alignment horizontal="center" vertical="top" wrapText="1"/>
    </xf>
    <xf numFmtId="1" fontId="0" fillId="7" borderId="47" xfId="0" applyNumberFormat="1" applyFill="1" applyBorder="1" applyAlignment="1">
      <alignment horizontal="center" vertical="top" wrapText="1"/>
    </xf>
    <xf numFmtId="1" fontId="0" fillId="7" borderId="48" xfId="0" applyNumberFormat="1" applyFill="1" applyBorder="1" applyAlignment="1">
      <alignment horizontal="center" vertical="top" wrapText="1"/>
    </xf>
    <xf numFmtId="1" fontId="0" fillId="7" borderId="42" xfId="0" applyNumberFormat="1" applyFill="1" applyBorder="1" applyAlignment="1">
      <alignment horizontal="left" vertical="center"/>
    </xf>
    <xf numFmtId="0" fontId="0" fillId="7" borderId="25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0" fillId="0" borderId="16" xfId="0" applyBorder="1"/>
    <xf numFmtId="0" fontId="0" fillId="7" borderId="17" xfId="0" applyFill="1" applyBorder="1" applyAlignment="1">
      <alignment vertical="center"/>
    </xf>
    <xf numFmtId="1" fontId="4" fillId="0" borderId="0" xfId="0" applyNumberFormat="1" applyFont="1" applyAlignment="1">
      <alignment horizontal="left" vertical="center"/>
    </xf>
    <xf numFmtId="164" fontId="0" fillId="4" borderId="0" xfId="0" applyNumberFormat="1" applyFill="1" applyAlignment="1">
      <alignment wrapText="1"/>
    </xf>
    <xf numFmtId="1" fontId="0" fillId="0" borderId="45" xfId="0" applyNumberFormat="1" applyBorder="1"/>
    <xf numFmtId="0" fontId="0" fillId="0" borderId="45" xfId="0" applyBorder="1" applyProtection="1">
      <protection locked="0"/>
    </xf>
    <xf numFmtId="1" fontId="0" fillId="6" borderId="1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0" fontId="0" fillId="0" borderId="3" xfId="0" applyBorder="1"/>
    <xf numFmtId="0" fontId="0" fillId="0" borderId="8" xfId="0" applyBorder="1"/>
    <xf numFmtId="2" fontId="0" fillId="0" borderId="2" xfId="0" applyNumberFormat="1" applyBorder="1"/>
    <xf numFmtId="2" fontId="0" fillId="0" borderId="5" xfId="0" applyNumberFormat="1" applyBorder="1"/>
    <xf numFmtId="2" fontId="0" fillId="0" borderId="7" xfId="0" applyNumberFormat="1" applyBorder="1"/>
    <xf numFmtId="2" fontId="0" fillId="0" borderId="2" xfId="0" quotePrefix="1" applyNumberFormat="1" applyBorder="1"/>
    <xf numFmtId="2" fontId="0" fillId="0" borderId="5" xfId="0" quotePrefix="1" applyNumberFormat="1" applyBorder="1"/>
    <xf numFmtId="2" fontId="0" fillId="0" borderId="7" xfId="0" quotePrefix="1" applyNumberFormat="1" applyBorder="1"/>
    <xf numFmtId="1" fontId="0" fillId="0" borderId="18" xfId="0" applyNumberFormat="1" applyBorder="1"/>
    <xf numFmtId="1" fontId="0" fillId="0" borderId="29" xfId="0" applyNumberFormat="1" applyBorder="1"/>
    <xf numFmtId="3" fontId="0" fillId="0" borderId="2" xfId="0" applyNumberFormat="1" applyBorder="1"/>
    <xf numFmtId="3" fontId="0" fillId="0" borderId="5" xfId="0" applyNumberFormat="1" applyBorder="1"/>
    <xf numFmtId="3" fontId="0" fillId="0" borderId="7" xfId="0" applyNumberFormat="1" applyBorder="1"/>
    <xf numFmtId="164" fontId="0" fillId="6" borderId="50" xfId="0" applyNumberFormat="1" applyFill="1" applyBorder="1" applyProtection="1">
      <protection locked="0"/>
    </xf>
    <xf numFmtId="164" fontId="0" fillId="0" borderId="52" xfId="0" applyNumberFormat="1" applyBorder="1"/>
    <xf numFmtId="164" fontId="0" fillId="0" borderId="53" xfId="0" applyNumberFormat="1" applyBorder="1"/>
    <xf numFmtId="164" fontId="0" fillId="6" borderId="54" xfId="0" applyNumberFormat="1" applyFill="1" applyBorder="1" applyProtection="1">
      <protection locked="0"/>
    </xf>
    <xf numFmtId="164" fontId="0" fillId="6" borderId="55" xfId="0" applyNumberFormat="1" applyFill="1" applyBorder="1" applyProtection="1">
      <protection locked="0"/>
    </xf>
    <xf numFmtId="164" fontId="0" fillId="6" borderId="56" xfId="0" applyNumberFormat="1" applyFill="1" applyBorder="1" applyProtection="1">
      <protection locked="0"/>
    </xf>
    <xf numFmtId="164" fontId="0" fillId="6" borderId="57" xfId="0" applyNumberFormat="1" applyFill="1" applyBorder="1" applyProtection="1">
      <protection locked="0"/>
    </xf>
    <xf numFmtId="1" fontId="0" fillId="0" borderId="23" xfId="0" applyNumberFormat="1" applyBorder="1" applyProtection="1">
      <protection locked="0"/>
    </xf>
    <xf numFmtId="1" fontId="0" fillId="7" borderId="51" xfId="0" applyNumberFormat="1" applyFill="1" applyBorder="1" applyAlignment="1">
      <alignment horizontal="center" vertical="top" wrapText="1"/>
    </xf>
    <xf numFmtId="0" fontId="29" fillId="0" borderId="1" xfId="0" applyFont="1" applyBorder="1"/>
    <xf numFmtId="164" fontId="0" fillId="8" borderId="3" xfId="0" applyNumberFormat="1" applyFill="1" applyBorder="1"/>
    <xf numFmtId="164" fontId="0" fillId="8" borderId="8" xfId="0" applyNumberFormat="1" applyFill="1" applyBorder="1"/>
    <xf numFmtId="2" fontId="0" fillId="6" borderId="26" xfId="0" applyNumberFormat="1" applyFill="1" applyBorder="1" applyAlignment="1" applyProtection="1">
      <alignment horizontal="center"/>
      <protection locked="0"/>
    </xf>
    <xf numFmtId="166" fontId="0" fillId="6" borderId="26" xfId="0" applyNumberFormat="1" applyFill="1" applyBorder="1" applyAlignment="1" applyProtection="1">
      <alignment horizontal="center"/>
      <protection locked="0"/>
    </xf>
    <xf numFmtId="2" fontId="0" fillId="0" borderId="26" xfId="0" applyNumberFormat="1" applyBorder="1" applyAlignment="1">
      <alignment horizontal="center"/>
    </xf>
    <xf numFmtId="164" fontId="0" fillId="0" borderId="33" xfId="0" applyNumberFormat="1" applyBorder="1"/>
    <xf numFmtId="1" fontId="0" fillId="7" borderId="37" xfId="0" applyNumberFormat="1" applyFill="1" applyBorder="1" applyAlignment="1" applyProtection="1">
      <alignment horizontal="center" vertical="top" wrapText="1"/>
      <protection locked="0"/>
    </xf>
    <xf numFmtId="1" fontId="0" fillId="7" borderId="35" xfId="0" applyNumberFormat="1" applyFill="1" applyBorder="1" applyAlignment="1" applyProtection="1">
      <alignment horizontal="center" vertical="top" wrapText="1"/>
      <protection locked="0"/>
    </xf>
    <xf numFmtId="1" fontId="0" fillId="7" borderId="35" xfId="0" applyNumberFormat="1" applyFill="1" applyBorder="1" applyAlignment="1">
      <alignment horizontal="center" vertical="top"/>
    </xf>
    <xf numFmtId="49" fontId="0" fillId="7" borderId="35" xfId="0" applyNumberFormat="1" applyFill="1" applyBorder="1" applyAlignment="1">
      <alignment horizontal="center" vertical="top" wrapText="1"/>
    </xf>
    <xf numFmtId="1" fontId="0" fillId="7" borderId="35" xfId="0" applyNumberFormat="1" applyFill="1" applyBorder="1" applyAlignment="1">
      <alignment horizontal="center" vertical="top" wrapText="1"/>
    </xf>
    <xf numFmtId="1" fontId="0" fillId="7" borderId="36" xfId="0" applyNumberFormat="1" applyFill="1" applyBorder="1" applyAlignment="1">
      <alignment horizontal="center" vertical="top" wrapText="1"/>
    </xf>
    <xf numFmtId="165" fontId="0" fillId="3" borderId="0" xfId="0" applyNumberFormat="1" applyFill="1" applyAlignment="1">
      <alignment wrapText="1"/>
    </xf>
    <xf numFmtId="1" fontId="0" fillId="7" borderId="37" xfId="0" applyNumberFormat="1" applyFill="1" applyBorder="1" applyAlignment="1">
      <alignment horizontal="center" vertical="top"/>
    </xf>
    <xf numFmtId="1" fontId="0" fillId="7" borderId="58" xfId="0" applyNumberFormat="1" applyFill="1" applyBorder="1" applyAlignment="1">
      <alignment horizontal="center" vertical="top" wrapText="1"/>
    </xf>
    <xf numFmtId="164" fontId="0" fillId="0" borderId="59" xfId="0" applyNumberFormat="1" applyBorder="1"/>
    <xf numFmtId="164" fontId="0" fillId="0" borderId="60" xfId="0" applyNumberFormat="1" applyBorder="1"/>
    <xf numFmtId="1" fontId="0" fillId="0" borderId="61" xfId="0" applyNumberFormat="1" applyBorder="1" applyProtection="1">
      <protection locked="0"/>
    </xf>
    <xf numFmtId="166" fontId="0" fillId="0" borderId="1" xfId="0" applyNumberFormat="1" applyBorder="1" applyAlignment="1">
      <alignment horizontal="center"/>
    </xf>
    <xf numFmtId="166" fontId="0" fillId="0" borderId="8" xfId="0" applyNumberFormat="1" applyBorder="1" applyAlignment="1">
      <alignment horizontal="center"/>
    </xf>
    <xf numFmtId="2" fontId="0" fillId="6" borderId="38" xfId="0" applyNumberFormat="1" applyFill="1" applyBorder="1" applyAlignment="1" applyProtection="1">
      <alignment horizontal="center"/>
      <protection locked="0"/>
    </xf>
    <xf numFmtId="164" fontId="0" fillId="6" borderId="26" xfId="0" applyNumberFormat="1" applyFill="1" applyBorder="1" applyProtection="1">
      <protection locked="0"/>
    </xf>
    <xf numFmtId="166" fontId="0" fillId="0" borderId="26" xfId="0" applyNumberFormat="1" applyBorder="1" applyAlignment="1">
      <alignment horizontal="center"/>
    </xf>
    <xf numFmtId="1" fontId="15" fillId="7" borderId="35" xfId="0" applyNumberFormat="1" applyFont="1" applyFill="1" applyBorder="1" applyAlignment="1">
      <alignment horizontal="center" vertical="top" wrapText="1"/>
    </xf>
    <xf numFmtId="14" fontId="23" fillId="0" borderId="0" xfId="0" applyNumberFormat="1" applyFont="1"/>
    <xf numFmtId="0" fontId="7" fillId="5" borderId="0" xfId="0" applyFont="1" applyFill="1"/>
    <xf numFmtId="14" fontId="33" fillId="4" borderId="0" xfId="1" applyNumberFormat="1" applyFont="1" applyFill="1"/>
    <xf numFmtId="1" fontId="0" fillId="6" borderId="38" xfId="0" applyNumberFormat="1" applyFill="1" applyBorder="1" applyAlignment="1" applyProtection="1">
      <alignment horizontal="left" vertical="center"/>
      <protection locked="0"/>
    </xf>
    <xf numFmtId="1" fontId="0" fillId="6" borderId="26" xfId="0" applyNumberFormat="1" applyFill="1" applyBorder="1" applyAlignment="1" applyProtection="1">
      <alignment horizontal="center" vertical="center"/>
      <protection locked="0"/>
    </xf>
    <xf numFmtId="1" fontId="0" fillId="6" borderId="5" xfId="0" applyNumberFormat="1" applyFill="1" applyBorder="1" applyAlignment="1" applyProtection="1">
      <alignment horizontal="left" vertical="center"/>
      <protection locked="0"/>
    </xf>
    <xf numFmtId="1" fontId="0" fillId="6" borderId="1" xfId="0" applyNumberFormat="1" applyFill="1" applyBorder="1" applyAlignment="1" applyProtection="1">
      <alignment horizontal="center" vertical="center"/>
      <protection locked="0"/>
    </xf>
    <xf numFmtId="1" fontId="0" fillId="6" borderId="7" xfId="0" applyNumberFormat="1" applyFill="1" applyBorder="1" applyAlignment="1" applyProtection="1">
      <alignment horizontal="left" vertical="center"/>
      <protection locked="0"/>
    </xf>
    <xf numFmtId="1" fontId="0" fillId="6" borderId="8" xfId="0" applyNumberFormat="1" applyFill="1" applyBorder="1" applyAlignment="1" applyProtection="1">
      <alignment horizontal="center" vertical="center"/>
      <protection locked="0"/>
    </xf>
    <xf numFmtId="2" fontId="0" fillId="6" borderId="40" xfId="0" applyNumberFormat="1" applyFill="1" applyBorder="1" applyAlignment="1" applyProtection="1">
      <alignment horizontal="center"/>
      <protection locked="0"/>
    </xf>
    <xf numFmtId="166" fontId="0" fillId="6" borderId="27" xfId="0" applyNumberFormat="1" applyFill="1" applyBorder="1" applyAlignment="1" applyProtection="1">
      <alignment horizontal="center"/>
      <protection locked="0"/>
    </xf>
    <xf numFmtId="164" fontId="0" fillId="6" borderId="27" xfId="0" applyNumberFormat="1" applyFill="1" applyBorder="1" applyProtection="1">
      <protection locked="0"/>
    </xf>
    <xf numFmtId="1" fontId="0" fillId="7" borderId="2" xfId="0" applyNumberFormat="1" applyFill="1" applyBorder="1" applyAlignment="1">
      <alignment horizontal="center" vertical="top"/>
    </xf>
    <xf numFmtId="49" fontId="0" fillId="7" borderId="3" xfId="0" applyNumberFormat="1" applyFill="1" applyBorder="1" applyAlignment="1">
      <alignment horizontal="center" vertical="top" wrapText="1"/>
    </xf>
    <xf numFmtId="1" fontId="0" fillId="7" borderId="3" xfId="0" applyNumberFormat="1" applyFill="1" applyBorder="1" applyAlignment="1">
      <alignment horizontal="center" vertical="top" wrapText="1"/>
    </xf>
    <xf numFmtId="1" fontId="0" fillId="7" borderId="3" xfId="0" applyNumberFormat="1" applyFill="1" applyBorder="1"/>
    <xf numFmtId="2" fontId="0" fillId="6" borderId="27" xfId="0" applyNumberFormat="1" applyFill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0" fillId="7" borderId="3" xfId="0" applyFill="1" applyBorder="1" applyAlignment="1" applyProtection="1">
      <alignment horizontal="center" vertical="top" wrapText="1"/>
      <protection locked="0"/>
    </xf>
    <xf numFmtId="0" fontId="0" fillId="0" borderId="3" xfId="0" applyBorder="1" applyProtection="1">
      <protection locked="0"/>
    </xf>
    <xf numFmtId="1" fontId="0" fillId="7" borderId="4" xfId="0" applyNumberFormat="1" applyFill="1" applyBorder="1" applyAlignment="1">
      <alignment horizontal="center" vertical="center" wrapText="1"/>
    </xf>
    <xf numFmtId="0" fontId="0" fillId="0" borderId="8" xfId="0" applyBorder="1" applyProtection="1">
      <protection locked="0"/>
    </xf>
    <xf numFmtId="3" fontId="0" fillId="6" borderId="1" xfId="0" applyNumberFormat="1" applyFill="1" applyBorder="1" applyProtection="1">
      <protection locked="0"/>
    </xf>
    <xf numFmtId="1" fontId="0" fillId="7" borderId="3" xfId="0" applyNumberFormat="1" applyFill="1" applyBorder="1" applyAlignment="1">
      <alignment horizontal="center" vertical="center"/>
    </xf>
    <xf numFmtId="3" fontId="0" fillId="6" borderId="8" xfId="0" applyNumberFormat="1" applyFill="1" applyBorder="1" applyProtection="1">
      <protection locked="0"/>
    </xf>
    <xf numFmtId="2" fontId="0" fillId="7" borderId="36" xfId="0" applyNumberFormat="1" applyFill="1" applyBorder="1" applyAlignment="1">
      <alignment horizontal="center" vertical="top" wrapText="1"/>
    </xf>
    <xf numFmtId="1" fontId="3" fillId="0" borderId="32" xfId="0" applyNumberFormat="1" applyFont="1" applyBorder="1"/>
    <xf numFmtId="0" fontId="0" fillId="0" borderId="32" xfId="0" applyBorder="1"/>
    <xf numFmtId="0" fontId="0" fillId="0" borderId="32" xfId="0" applyBorder="1" applyProtection="1">
      <protection locked="0"/>
    </xf>
    <xf numFmtId="0" fontId="0" fillId="0" borderId="32" xfId="0" applyBorder="1" applyAlignment="1" applyProtection="1">
      <alignment wrapText="1"/>
      <protection locked="0"/>
    </xf>
    <xf numFmtId="164" fontId="0" fillId="4" borderId="32" xfId="0" applyNumberFormat="1" applyFill="1" applyBorder="1"/>
    <xf numFmtId="1" fontId="0" fillId="0" borderId="32" xfId="0" applyNumberFormat="1" applyBorder="1" applyProtection="1">
      <protection locked="0"/>
    </xf>
    <xf numFmtId="0" fontId="4" fillId="12" borderId="0" xfId="0" applyFont="1" applyFill="1"/>
    <xf numFmtId="0" fontId="0" fillId="12" borderId="0" xfId="0" applyFill="1"/>
    <xf numFmtId="0" fontId="0" fillId="12" borderId="0" xfId="0" applyFill="1" applyProtection="1">
      <protection locked="0"/>
    </xf>
    <xf numFmtId="0" fontId="0" fillId="12" borderId="0" xfId="0" applyFill="1" applyAlignment="1" applyProtection="1">
      <alignment wrapText="1"/>
      <protection locked="0"/>
    </xf>
    <xf numFmtId="1" fontId="0" fillId="12" borderId="0" xfId="0" applyNumberFormat="1" applyFill="1" applyProtection="1">
      <protection locked="0"/>
    </xf>
    <xf numFmtId="0" fontId="27" fillId="12" borderId="0" xfId="0" applyFont="1" applyFill="1"/>
    <xf numFmtId="1" fontId="0" fillId="12" borderId="0" xfId="0" applyNumberFormat="1" applyFill="1" applyAlignment="1" applyProtection="1">
      <alignment wrapText="1"/>
      <protection locked="0"/>
    </xf>
    <xf numFmtId="0" fontId="5" fillId="12" borderId="0" xfId="0" applyFont="1" applyFill="1"/>
    <xf numFmtId="0" fontId="5" fillId="12" borderId="0" xfId="0" applyFont="1" applyFill="1" applyProtection="1">
      <protection locked="0"/>
    </xf>
    <xf numFmtId="0" fontId="2" fillId="12" borderId="0" xfId="0" applyFont="1" applyFill="1" applyProtection="1">
      <protection locked="0"/>
    </xf>
    <xf numFmtId="0" fontId="10" fillId="12" borderId="0" xfId="0" applyFont="1" applyFill="1"/>
    <xf numFmtId="0" fontId="0" fillId="4" borderId="32" xfId="0" applyFill="1" applyBorder="1"/>
    <xf numFmtId="164" fontId="13" fillId="0" borderId="32" xfId="0" applyNumberFormat="1" applyFont="1" applyBorder="1"/>
    <xf numFmtId="0" fontId="19" fillId="12" borderId="0" xfId="0" applyFont="1" applyFill="1"/>
    <xf numFmtId="0" fontId="4" fillId="12" borderId="0" xfId="0" applyFont="1" applyFill="1" applyProtection="1">
      <protection locked="0"/>
    </xf>
    <xf numFmtId="0" fontId="11" fillId="12" borderId="0" xfId="0" applyFont="1" applyFill="1"/>
    <xf numFmtId="164" fontId="1" fillId="0" borderId="0" xfId="0" applyNumberFormat="1" applyFont="1"/>
    <xf numFmtId="9" fontId="0" fillId="0" borderId="0" xfId="0" applyNumberFormat="1" applyProtection="1">
      <protection locked="0"/>
    </xf>
    <xf numFmtId="164" fontId="1" fillId="0" borderId="0" xfId="0" applyNumberFormat="1" applyFont="1" applyProtection="1">
      <protection locked="0"/>
    </xf>
    <xf numFmtId="3" fontId="0" fillId="0" borderId="47" xfId="0" applyNumberFormat="1" applyBorder="1"/>
    <xf numFmtId="3" fontId="0" fillId="0" borderId="29" xfId="0" applyNumberFormat="1" applyBorder="1"/>
    <xf numFmtId="3" fontId="0" fillId="0" borderId="34" xfId="0" applyNumberFormat="1" applyBorder="1"/>
    <xf numFmtId="42" fontId="0" fillId="0" borderId="70" xfId="0" applyNumberFormat="1" applyBorder="1"/>
    <xf numFmtId="164" fontId="13" fillId="4" borderId="62" xfId="0" applyNumberFormat="1" applyFont="1" applyFill="1" applyBorder="1"/>
    <xf numFmtId="164" fontId="13" fillId="4" borderId="39" xfId="0" applyNumberFormat="1" applyFont="1" applyFill="1" applyBorder="1"/>
    <xf numFmtId="1" fontId="0" fillId="6" borderId="21" xfId="0" applyNumberFormat="1" applyFill="1" applyBorder="1" applyAlignment="1" applyProtection="1">
      <alignment horizontal="left"/>
      <protection locked="0"/>
    </xf>
    <xf numFmtId="1" fontId="0" fillId="6" borderId="30" xfId="0" applyNumberFormat="1" applyFill="1" applyBorder="1" applyAlignment="1" applyProtection="1">
      <alignment horizontal="left"/>
      <protection locked="0"/>
    </xf>
    <xf numFmtId="1" fontId="0" fillId="6" borderId="22" xfId="0" applyNumberFormat="1" applyFill="1" applyBorder="1" applyAlignment="1" applyProtection="1">
      <alignment horizontal="left"/>
      <protection locked="0"/>
    </xf>
    <xf numFmtId="1" fontId="0" fillId="0" borderId="0" xfId="0" applyNumberFormat="1" applyAlignment="1">
      <alignment horizontal="left" vertical="top"/>
    </xf>
    <xf numFmtId="1" fontId="0" fillId="0" borderId="0" xfId="0" applyNumberFormat="1" applyAlignment="1">
      <alignment horizontal="center"/>
    </xf>
    <xf numFmtId="1" fontId="0" fillId="6" borderId="2" xfId="0" applyNumberFormat="1" applyFill="1" applyBorder="1" applyAlignment="1" applyProtection="1">
      <alignment horizontal="left"/>
      <protection locked="0"/>
    </xf>
    <xf numFmtId="1" fontId="0" fillId="6" borderId="3" xfId="0" applyNumberFormat="1" applyFill="1" applyBorder="1" applyAlignment="1" applyProtection="1">
      <alignment horizontal="left"/>
      <protection locked="0"/>
    </xf>
    <xf numFmtId="0" fontId="0" fillId="6" borderId="4" xfId="0" applyFill="1" applyBorder="1" applyAlignment="1" applyProtection="1">
      <alignment horizontal="left"/>
      <protection locked="0"/>
    </xf>
    <xf numFmtId="1" fontId="0" fillId="6" borderId="5" xfId="0" applyNumberFormat="1" applyFill="1" applyBorder="1" applyAlignment="1" applyProtection="1">
      <alignment horizontal="left"/>
      <protection locked="0"/>
    </xf>
    <xf numFmtId="1" fontId="0" fillId="6" borderId="1" xfId="0" applyNumberFormat="1" applyFill="1" applyBorder="1" applyAlignment="1" applyProtection="1">
      <alignment horizontal="left"/>
      <protection locked="0"/>
    </xf>
    <xf numFmtId="0" fontId="0" fillId="6" borderId="6" xfId="0" applyFill="1" applyBorder="1" applyAlignment="1" applyProtection="1">
      <alignment horizontal="left"/>
      <protection locked="0"/>
    </xf>
    <xf numFmtId="1" fontId="0" fillId="6" borderId="7" xfId="0" applyNumberFormat="1" applyFill="1" applyBorder="1" applyAlignment="1" applyProtection="1">
      <alignment horizontal="left"/>
      <protection locked="0"/>
    </xf>
    <xf numFmtId="1" fontId="0" fillId="6" borderId="8" xfId="0" applyNumberFormat="1" applyFill="1" applyBorder="1" applyAlignment="1" applyProtection="1">
      <alignment horizontal="left"/>
      <protection locked="0"/>
    </xf>
    <xf numFmtId="1" fontId="0" fillId="6" borderId="9" xfId="0" applyNumberFormat="1" applyFill="1" applyBorder="1" applyAlignment="1" applyProtection="1">
      <alignment horizontal="left"/>
      <protection locked="0"/>
    </xf>
    <xf numFmtId="1" fontId="0" fillId="0" borderId="5" xfId="0" applyNumberFormat="1" applyBorder="1" applyAlignment="1">
      <alignment horizontal="left"/>
    </xf>
    <xf numFmtId="0" fontId="0" fillId="0" borderId="6" xfId="0" applyBorder="1" applyAlignment="1">
      <alignment horizontal="left"/>
    </xf>
    <xf numFmtId="1" fontId="0" fillId="7" borderId="61" xfId="0" applyNumberFormat="1" applyFill="1" applyBorder="1" applyAlignment="1">
      <alignment horizontal="left" vertical="top"/>
    </xf>
    <xf numFmtId="1" fontId="0" fillId="7" borderId="69" xfId="0" applyNumberFormat="1" applyFill="1" applyBorder="1" applyAlignment="1">
      <alignment horizontal="left" vertical="top"/>
    </xf>
    <xf numFmtId="1" fontId="0" fillId="0" borderId="2" xfId="0" applyNumberFormat="1" applyBorder="1" applyAlignment="1">
      <alignment horizontal="left"/>
    </xf>
    <xf numFmtId="0" fontId="0" fillId="0" borderId="4" xfId="0" applyBorder="1" applyAlignment="1">
      <alignment horizontal="left"/>
    </xf>
    <xf numFmtId="1" fontId="0" fillId="0" borderId="7" xfId="0" applyNumberFormat="1" applyBorder="1" applyAlignment="1">
      <alignment horizontal="left"/>
    </xf>
    <xf numFmtId="0" fontId="0" fillId="0" borderId="9" xfId="0" applyBorder="1" applyAlignment="1">
      <alignment horizontal="left"/>
    </xf>
    <xf numFmtId="164" fontId="0" fillId="6" borderId="19" xfId="0" applyNumberFormat="1" applyFill="1" applyBorder="1" applyAlignment="1" applyProtection="1">
      <protection locked="0"/>
    </xf>
    <xf numFmtId="0" fontId="0" fillId="0" borderId="15" xfId="0" applyBorder="1" applyAlignment="1" applyProtection="1">
      <protection locked="0"/>
    </xf>
    <xf numFmtId="0" fontId="0" fillId="0" borderId="20" xfId="0" applyBorder="1" applyAlignment="1" applyProtection="1">
      <protection locked="0"/>
    </xf>
    <xf numFmtId="164" fontId="0" fillId="6" borderId="21" xfId="0" applyNumberFormat="1" applyFill="1" applyBorder="1" applyAlignment="1" applyProtection="1">
      <protection locked="0"/>
    </xf>
    <xf numFmtId="0" fontId="0" fillId="0" borderId="30" xfId="0" applyBorder="1" applyAlignment="1" applyProtection="1">
      <protection locked="0"/>
    </xf>
    <xf numFmtId="0" fontId="0" fillId="0" borderId="22" xfId="0" applyBorder="1" applyAlignment="1" applyProtection="1">
      <protection locked="0"/>
    </xf>
    <xf numFmtId="164" fontId="0" fillId="6" borderId="24" xfId="0" applyNumberFormat="1" applyFill="1" applyBorder="1" applyAlignment="1" applyProtection="1">
      <protection locked="0"/>
    </xf>
    <xf numFmtId="0" fontId="0" fillId="0" borderId="31" xfId="0" applyBorder="1" applyAlignment="1" applyProtection="1">
      <protection locked="0"/>
    </xf>
    <xf numFmtId="0" fontId="0" fillId="0" borderId="49" xfId="0" applyBorder="1" applyAlignment="1" applyProtection="1">
      <protection locked="0"/>
    </xf>
    <xf numFmtId="1" fontId="0" fillId="2" borderId="40" xfId="0" applyNumberFormat="1" applyFill="1" applyBorder="1" applyAlignment="1"/>
    <xf numFmtId="1" fontId="0" fillId="2" borderId="32" xfId="0" applyNumberFormat="1" applyFill="1" applyBorder="1" applyAlignment="1"/>
    <xf numFmtId="0" fontId="0" fillId="0" borderId="41" xfId="0" applyBorder="1" applyAlignment="1"/>
    <xf numFmtId="1" fontId="0" fillId="0" borderId="0" xfId="0" applyNumberFormat="1" applyAlignment="1"/>
    <xf numFmtId="1" fontId="1" fillId="0" borderId="0" xfId="0" applyNumberFormat="1" applyFont="1" applyAlignment="1"/>
    <xf numFmtId="1" fontId="0" fillId="7" borderId="19" xfId="0" applyNumberFormat="1" applyFill="1" applyBorder="1" applyAlignment="1"/>
    <xf numFmtId="1" fontId="0" fillId="7" borderId="15" xfId="0" applyNumberFormat="1" applyFill="1" applyBorder="1" applyAlignment="1"/>
    <xf numFmtId="0" fontId="0" fillId="0" borderId="20" xfId="0" applyBorder="1" applyAlignment="1"/>
    <xf numFmtId="1" fontId="0" fillId="7" borderId="5" xfId="0" applyNumberFormat="1" applyFill="1" applyBorder="1" applyAlignment="1"/>
    <xf numFmtId="1" fontId="0" fillId="7" borderId="30" xfId="0" applyNumberFormat="1" applyFill="1" applyBorder="1" applyAlignment="1"/>
    <xf numFmtId="1" fontId="0" fillId="7" borderId="6" xfId="0" applyNumberFormat="1" applyFill="1" applyBorder="1" applyAlignment="1"/>
    <xf numFmtId="1" fontId="0" fillId="7" borderId="21" xfId="0" applyNumberFormat="1" applyFill="1" applyBorder="1" applyAlignment="1" applyProtection="1">
      <protection locked="0"/>
    </xf>
    <xf numFmtId="1" fontId="0" fillId="7" borderId="30" xfId="0" applyNumberFormat="1" applyFill="1" applyBorder="1" applyAlignment="1" applyProtection="1">
      <protection locked="0"/>
    </xf>
    <xf numFmtId="0" fontId="0" fillId="7" borderId="22" xfId="0" applyFill="1" applyBorder="1" applyAlignment="1" applyProtection="1">
      <protection locked="0"/>
    </xf>
    <xf numFmtId="1" fontId="0" fillId="6" borderId="21" xfId="0" applyNumberFormat="1" applyFill="1" applyBorder="1" applyAlignment="1" applyProtection="1">
      <protection locked="0"/>
    </xf>
    <xf numFmtId="1" fontId="0" fillId="6" borderId="30" xfId="0" applyNumberFormat="1" applyFill="1" applyBorder="1" applyAlignment="1" applyProtection="1">
      <protection locked="0"/>
    </xf>
    <xf numFmtId="1" fontId="0" fillId="6" borderId="7" xfId="0" applyNumberFormat="1" applyFill="1" applyBorder="1" applyAlignment="1" applyProtection="1">
      <protection locked="0"/>
    </xf>
    <xf numFmtId="1" fontId="0" fillId="6" borderId="31" xfId="0" applyNumberFormat="1" applyFill="1" applyBorder="1" applyAlignment="1" applyProtection="1">
      <protection locked="0"/>
    </xf>
    <xf numFmtId="1" fontId="0" fillId="6" borderId="9" xfId="0" applyNumberFormat="1" applyFill="1" applyBorder="1" applyAlignment="1" applyProtection="1">
      <protection locked="0"/>
    </xf>
    <xf numFmtId="164" fontId="0" fillId="6" borderId="2" xfId="0" applyNumberFormat="1" applyFill="1" applyBorder="1" applyAlignment="1" applyProtection="1">
      <protection locked="0"/>
    </xf>
    <xf numFmtId="0" fontId="0" fillId="0" borderId="4" xfId="0" applyBorder="1" applyAlignment="1" applyProtection="1">
      <protection locked="0"/>
    </xf>
    <xf numFmtId="164" fontId="0" fillId="6" borderId="5" xfId="0" applyNumberFormat="1" applyFill="1" applyBorder="1" applyAlignment="1" applyProtection="1">
      <protection locked="0"/>
    </xf>
    <xf numFmtId="0" fontId="0" fillId="0" borderId="6" xfId="0" applyBorder="1" applyAlignment="1" applyProtection="1">
      <protection locked="0"/>
    </xf>
    <xf numFmtId="164" fontId="0" fillId="6" borderId="7" xfId="0" applyNumberFormat="1" applyFill="1" applyBorder="1" applyAlignment="1" applyProtection="1">
      <protection locked="0"/>
    </xf>
    <xf numFmtId="0" fontId="0" fillId="0" borderId="9" xfId="0" applyBorder="1" applyAlignment="1" applyProtection="1">
      <protection locked="0"/>
    </xf>
    <xf numFmtId="1" fontId="0" fillId="6" borderId="63" xfId="0" applyNumberFormat="1" applyFill="1" applyBorder="1" applyAlignment="1" applyProtection="1">
      <protection locked="0"/>
    </xf>
    <xf numFmtId="0" fontId="0" fillId="6" borderId="64" xfId="0" applyFill="1" applyBorder="1" applyAlignment="1" applyProtection="1">
      <protection locked="0"/>
    </xf>
    <xf numFmtId="1" fontId="0" fillId="6" borderId="65" xfId="0" applyNumberFormat="1" applyFill="1" applyBorder="1" applyAlignment="1" applyProtection="1">
      <protection locked="0"/>
    </xf>
    <xf numFmtId="0" fontId="0" fillId="0" borderId="66" xfId="0" applyBorder="1" applyAlignment="1" applyProtection="1">
      <protection locked="0"/>
    </xf>
    <xf numFmtId="1" fontId="0" fillId="6" borderId="67" xfId="0" applyNumberFormat="1" applyFill="1" applyBorder="1" applyAlignment="1" applyProtection="1">
      <protection locked="0"/>
    </xf>
    <xf numFmtId="0" fontId="0" fillId="0" borderId="68" xfId="0" applyBorder="1" applyAlignment="1" applyProtection="1">
      <protection locked="0"/>
    </xf>
    <xf numFmtId="1" fontId="0" fillId="7" borderId="2" xfId="0" applyNumberFormat="1" applyFill="1" applyBorder="1" applyAlignment="1"/>
    <xf numFmtId="0" fontId="0" fillId="7" borderId="20" xfId="0" applyFill="1" applyBorder="1" applyAlignment="1"/>
    <xf numFmtId="1" fontId="0" fillId="0" borderId="21" xfId="0" applyNumberFormat="1" applyBorder="1" applyAlignment="1"/>
    <xf numFmtId="1" fontId="0" fillId="0" borderId="22" xfId="0" applyNumberFormat="1" applyBorder="1" applyAlignment="1"/>
    <xf numFmtId="1" fontId="0" fillId="7" borderId="21" xfId="0" applyNumberFormat="1" applyFill="1" applyBorder="1" applyAlignment="1"/>
    <xf numFmtId="1" fontId="0" fillId="7" borderId="22" xfId="0" applyNumberFormat="1" applyFill="1" applyBorder="1" applyAlignment="1"/>
    <xf numFmtId="1" fontId="0" fillId="0" borderId="18" xfId="0" applyNumberFormat="1" applyBorder="1" applyAlignment="1"/>
    <xf numFmtId="0" fontId="0" fillId="0" borderId="29" xfId="0" applyBorder="1" applyAlignment="1"/>
    <xf numFmtId="1" fontId="0" fillId="0" borderId="2" xfId="0" applyNumberFormat="1" applyBorder="1" applyAlignment="1"/>
    <xf numFmtId="0" fontId="0" fillId="0" borderId="4" xfId="0" applyBorder="1" applyAlignment="1"/>
    <xf numFmtId="1" fontId="0" fillId="0" borderId="5" xfId="0" applyNumberFormat="1" applyBorder="1" applyAlignment="1"/>
    <xf numFmtId="0" fontId="0" fillId="0" borderId="6" xfId="0" applyBorder="1" applyAlignment="1"/>
    <xf numFmtId="1" fontId="0" fillId="0" borderId="7" xfId="0" applyNumberFormat="1" applyBorder="1" applyAlignment="1"/>
    <xf numFmtId="0" fontId="0" fillId="0" borderId="9" xfId="0" applyBorder="1" applyAlignment="1"/>
  </cellXfs>
  <cellStyles count="2">
    <cellStyle name="Hyperlink" xfId="1" builtinId="8"/>
    <cellStyle name="Standaard" xfId="0" builtinId="0"/>
  </cellStyles>
  <dxfs count="5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CCFF99"/>
      <color rgb="FFFFFF99"/>
      <color rgb="FFF9EB99"/>
      <color rgb="FF00FFCC"/>
      <color rgb="FFF7E579"/>
      <color rgb="FFF6F6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95250</xdr:rowOff>
    </xdr:from>
    <xdr:to>
      <xdr:col>18</xdr:col>
      <xdr:colOff>123825</xdr:colOff>
      <xdr:row>33</xdr:row>
      <xdr:rowOff>152400</xdr:rowOff>
    </xdr:to>
    <xdr:sp macro="" textlink="">
      <xdr:nvSpPr>
        <xdr:cNvPr id="5" name="Tekstvak 1">
          <a:extLst>
            <a:ext uri="{FF2B5EF4-FFF2-40B4-BE49-F238E27FC236}">
              <a16:creationId xmlns:a16="http://schemas.microsoft.com/office/drawing/2014/main" id="{149AC08F-9D09-854B-5927-B6B63BFC7895}"/>
            </a:ext>
          </a:extLst>
        </xdr:cNvPr>
        <xdr:cNvSpPr txBox="1"/>
      </xdr:nvSpPr>
      <xdr:spPr>
        <a:xfrm>
          <a:off x="133350" y="95250"/>
          <a:ext cx="10963275" cy="6029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Budget tool program</a:t>
          </a: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A correctly completed budget tool must be submitted along with your application to KiKa. This sheet provides guidance on how to complete the budget tool. </a:t>
          </a:r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General instructions:</a:t>
          </a: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Only fill in light grey areas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. White, yellow and orange areas will automatically be completed, once you complete the grey areas.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For FTE and months in year #, use decimal numbers with a comma as a decimal separator.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Submit the completed budget tool in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Excel format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Please notice: Throughout the budget tool, various footnotes provide additional information.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The budget tool contains multiple sheets:</a:t>
          </a:r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1. National Costs (Netherlands)</a:t>
          </a: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This sheet must always be completed. Here, you should list all 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eligible 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costs related to the project that are incurred within the Netherlands. Do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not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include non-eligible costs such as:</a:t>
          </a: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Indirect staff costs for project supervision.</a:t>
          </a: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Publication costs.</a:t>
          </a: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Costs for infrastructure.</a:t>
          </a: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Further information on eligible and non-eligible costs can be found in KiKa’s financial terms and conditions at www.kika.nl/essential-documents.</a:t>
          </a:r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2. International Costs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</a:t>
          </a: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If part of the research will be conducted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outside the Netherlands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, one or more 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International Costs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sheets must also be completed. Take the following into account: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If personnel costs are requested from multiple institutes and/or countries with different renumeration conditions, use a separate sheet for each of these institutes.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Begin with 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International Costs (1)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and continue with 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(2)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,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(3)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, etc., as needed.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Include only eligible costs incurred outside the Netherlands.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You can also specify applicable allowance percentages.</a:t>
          </a:r>
          <a:endParaRPr lang="en-US" sz="1200" b="1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Important: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 A maximum of 49% of the total requested budget can be assigned to the portion of the research conducted outside the Netherlands.</a:t>
          </a:r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3. Totals</a:t>
          </a: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This sheet automatically displays the total requested budget.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Do not modify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this sheet.</a:t>
          </a:r>
        </a:p>
        <a:p>
          <a:pPr marL="0" indent="0" algn="l"/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If you have any questions or doubts about how to complete the budget tool, please contact the KiKa research team via research@kika.nl.</a:t>
          </a:r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237565</xdr:colOff>
      <xdr:row>23</xdr:row>
      <xdr:rowOff>0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384241" y="33415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9259645" y="32864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A2916A4-1FD1-4B66-A5D7-018878772F6B}"/>
            </a:ext>
          </a:extLst>
        </xdr:cNvPr>
        <xdr:cNvSpPr txBox="1"/>
      </xdr:nvSpPr>
      <xdr:spPr>
        <a:xfrm>
          <a:off x="10164520" y="489809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90C793D0-8552-414F-A0B8-4696127CA168}"/>
            </a:ext>
          </a:extLst>
        </xdr:cNvPr>
        <xdr:cNvSpPr txBox="1"/>
      </xdr:nvSpPr>
      <xdr:spPr>
        <a:xfrm>
          <a:off x="15789985" y="48866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613E39B8-7BD9-4C48-B618-D8E492F37890}"/>
            </a:ext>
          </a:extLst>
        </xdr:cNvPr>
        <xdr:cNvSpPr txBox="1"/>
      </xdr:nvSpPr>
      <xdr:spPr>
        <a:xfrm>
          <a:off x="1031120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8D89BDE4-B54D-40D1-AA4F-CB750427AA80}"/>
            </a:ext>
          </a:extLst>
        </xdr:cNvPr>
        <xdr:cNvSpPr txBox="1"/>
      </xdr:nvSpPr>
      <xdr:spPr>
        <a:xfrm>
          <a:off x="1079888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07C97B7A-85E5-4B16-9396-1F36B4671EED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A12B55A8-E984-4395-B8E5-68F2B5212A4D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4E0ED868-E833-4E75-8060-8B41245DF311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53F33FD6-80F4-4594-BF9C-5EE68A7C02BE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9D757D55-3C8A-44D6-B91D-2099C1A8E6FB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AD52EF4-B1C6-4770-A198-902D12575237}"/>
            </a:ext>
          </a:extLst>
        </xdr:cNvPr>
        <xdr:cNvSpPr txBox="1"/>
      </xdr:nvSpPr>
      <xdr:spPr>
        <a:xfrm>
          <a:off x="10164520" y="489809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18D087D8-AA8C-43A3-B07E-07E623845503}"/>
            </a:ext>
          </a:extLst>
        </xdr:cNvPr>
        <xdr:cNvSpPr txBox="1"/>
      </xdr:nvSpPr>
      <xdr:spPr>
        <a:xfrm>
          <a:off x="15789985" y="48866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D049ECEC-BCAD-49A7-B57E-7B0871BF8FE8}"/>
            </a:ext>
          </a:extLst>
        </xdr:cNvPr>
        <xdr:cNvSpPr txBox="1"/>
      </xdr:nvSpPr>
      <xdr:spPr>
        <a:xfrm>
          <a:off x="1031120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2EB65064-9BF5-41CA-BB3D-9B2AF0DBBDA3}"/>
            </a:ext>
          </a:extLst>
        </xdr:cNvPr>
        <xdr:cNvSpPr txBox="1"/>
      </xdr:nvSpPr>
      <xdr:spPr>
        <a:xfrm>
          <a:off x="1079888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7008403D-2FC7-4EB2-B514-E3157E6CFFDA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81390217-426A-49B4-B78A-A6D053F5B808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5031FFD2-E348-48DD-8148-E5915A9F3F9F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41962018-9ADE-4852-B6E8-51462DDE5427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1F3935FC-B13B-47AF-A5AD-2247C3813599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E6CFEB52-2DB5-4063-B523-308E6C67D7F0}"/>
            </a:ext>
          </a:extLst>
        </xdr:cNvPr>
        <xdr:cNvSpPr txBox="1"/>
      </xdr:nvSpPr>
      <xdr:spPr>
        <a:xfrm>
          <a:off x="10164520" y="489809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199FF584-B3E3-499F-9BFB-768ADD027B71}"/>
            </a:ext>
          </a:extLst>
        </xdr:cNvPr>
        <xdr:cNvSpPr txBox="1"/>
      </xdr:nvSpPr>
      <xdr:spPr>
        <a:xfrm>
          <a:off x="15789985" y="48866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1C1336A0-1B94-429C-8C54-C95A13F810A3}"/>
            </a:ext>
          </a:extLst>
        </xdr:cNvPr>
        <xdr:cNvSpPr txBox="1"/>
      </xdr:nvSpPr>
      <xdr:spPr>
        <a:xfrm>
          <a:off x="1031120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10212FE5-2B50-4D9E-B955-A554F90A1730}"/>
            </a:ext>
          </a:extLst>
        </xdr:cNvPr>
        <xdr:cNvSpPr txBox="1"/>
      </xdr:nvSpPr>
      <xdr:spPr>
        <a:xfrm>
          <a:off x="1079888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3D618B7C-48D7-420F-9072-12744348EAA8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BD0CD7CC-7263-4A3B-867A-09577266C875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0AD73F46-13F3-4E81-9415-442C45CF7A1B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16ED4D68-A179-4818-8661-83E281C5AD0B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7A622344-9714-420E-A0F3-D8678F6F9D70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11" name="Tekstvak 10">
          <a:extLst>
            <a:ext uri="{FF2B5EF4-FFF2-40B4-BE49-F238E27FC236}">
              <a16:creationId xmlns:a16="http://schemas.microsoft.com/office/drawing/2014/main" id="{8F5A8BB5-5BE8-473B-BCE2-7A7C1741873A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kika.nl/downloads-voor-onderzoeker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B325C-0966-44E4-AA55-8AEC63095E1C}">
  <sheetPr>
    <tabColor rgb="FFFFFF00"/>
  </sheetPr>
  <dimension ref="A1"/>
  <sheetViews>
    <sheetView tabSelected="1" workbookViewId="0">
      <selection activeCell="U8" sqref="U8"/>
    </sheetView>
  </sheetViews>
  <sheetFormatPr defaultRowHeight="14.45"/>
  <sheetData/>
  <sheetProtection algorithmName="SHA-512" hashValue="mMVyxkDdwsxpWp+xg08v2tqlBwsZ6/bZW+rntEoW7MAkWVmMy9vIaXGQcKNxH4bnrsMMxjM342Gu0iiVkifDcQ==" saltValue="hnHcLgaW0PRO3V1/xRw9AA==" spinCount="100000" sheet="1" objects="1" scenarios="1" selectLockedCells="1" selectUnlockedCell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CT82"/>
  <sheetViews>
    <sheetView showZeros="0" zoomScaleNormal="100" workbookViewId="0">
      <selection activeCell="T48" sqref="T48"/>
    </sheetView>
  </sheetViews>
  <sheetFormatPr defaultColWidth="9.140625" defaultRowHeight="14.45" outlineLevelCol="2"/>
  <cols>
    <col min="1" max="1" width="51.5703125" style="3" customWidth="1"/>
    <col min="2" max="2" width="29.42578125" style="3" hidden="1" customWidth="1"/>
    <col min="3" max="3" width="11.42578125" style="3" hidden="1" customWidth="1"/>
    <col min="4" max="6" width="9.42578125" style="3" customWidth="1"/>
    <col min="7" max="7" width="10.85546875" style="3" customWidth="1"/>
    <col min="8" max="8" width="13.140625" style="3" hidden="1" customWidth="1" outlineLevel="1"/>
    <col min="9" max="10" width="9.5703125" style="3" hidden="1" customWidth="1" outlineLevel="1"/>
    <col min="11" max="11" width="12" style="3" hidden="1" customWidth="1" outlineLevel="1"/>
    <col min="12" max="12" width="25.42578125" style="3" hidden="1" customWidth="1" outlineLevel="1"/>
    <col min="13" max="13" width="10.85546875" style="3" hidden="1" customWidth="1" collapsed="1"/>
    <col min="14" max="14" width="13.140625" style="3" customWidth="1"/>
    <col min="15" max="15" width="10.5703125" style="3" customWidth="1"/>
    <col min="16" max="16" width="9.5703125" style="3" hidden="1" customWidth="1" outlineLevel="1"/>
    <col min="17" max="17" width="12.5703125" style="3" hidden="1" customWidth="1" outlineLevel="1"/>
    <col min="18" max="18" width="3.5703125" style="3" customWidth="1" collapsed="1"/>
    <col min="19" max="21" width="9.42578125" style="3" customWidth="1"/>
    <col min="22" max="22" width="11" style="3" customWidth="1"/>
    <col min="23" max="27" width="9.5703125" style="3" hidden="1" customWidth="1" outlineLevel="1"/>
    <col min="28" max="28" width="9.5703125" style="3" hidden="1" customWidth="1" collapsed="1"/>
    <col min="29" max="29" width="12.85546875" style="3" customWidth="1"/>
    <col min="30" max="30" width="11.42578125" style="3" customWidth="1"/>
    <col min="31" max="31" width="9.5703125" style="7" hidden="1" customWidth="1" outlineLevel="1"/>
    <col min="32" max="32" width="0.5703125" style="3" hidden="1" customWidth="1" outlineLevel="1"/>
    <col min="33" max="33" width="2.85546875" style="3" customWidth="1" collapsed="1"/>
    <col min="34" max="35" width="9.42578125" style="3" customWidth="1"/>
    <col min="36" max="36" width="10.42578125" style="3" customWidth="1"/>
    <col min="37" max="37" width="11.140625" style="3" customWidth="1"/>
    <col min="38" max="42" width="9.5703125" style="3" hidden="1" customWidth="1" outlineLevel="1"/>
    <col min="43" max="43" width="9.85546875" style="3" hidden="1" customWidth="1" collapsed="1"/>
    <col min="44" max="44" width="12.5703125" style="3" customWidth="1"/>
    <col min="45" max="45" width="11.5703125" style="3" customWidth="1"/>
    <col min="46" max="46" width="9.5703125" style="3" hidden="1" customWidth="1" outlineLevel="1"/>
    <col min="47" max="47" width="12.85546875" style="3" hidden="1" customWidth="1" outlineLevel="1"/>
    <col min="48" max="48" width="3.140625" style="3" customWidth="1" collapsed="1"/>
    <col min="49" max="50" width="9.42578125" style="3" customWidth="1"/>
    <col min="51" max="51" width="10.42578125" style="3" customWidth="1"/>
    <col min="52" max="52" width="11.140625" style="3" customWidth="1"/>
    <col min="53" max="57" width="9.5703125" style="3" hidden="1" customWidth="1" outlineLevel="1"/>
    <col min="58" max="58" width="9.85546875" style="3" hidden="1" customWidth="1" collapsed="1"/>
    <col min="59" max="59" width="12.5703125" style="3" customWidth="1"/>
    <col min="60" max="60" width="12" style="3" customWidth="1"/>
    <col min="61" max="61" width="9.5703125" style="3" hidden="1" customWidth="1" outlineLevel="1"/>
    <col min="62" max="62" width="12.85546875" style="3" hidden="1" customWidth="1" outlineLevel="1"/>
    <col min="63" max="63" width="3.140625" style="3" customWidth="1" collapsed="1"/>
    <col min="64" max="65" width="9.42578125" style="3" hidden="1" customWidth="1" outlineLevel="1"/>
    <col min="66" max="66" width="10.5703125" style="3" hidden="1" customWidth="1" outlineLevel="1"/>
    <col min="67" max="67" width="12.42578125" style="3" hidden="1" customWidth="1" outlineLevel="1"/>
    <col min="68" max="72" width="9.5703125" style="3" hidden="1" customWidth="1" outlineLevel="2"/>
    <col min="73" max="73" width="9.85546875" style="3" hidden="1" customWidth="1" outlineLevel="1" collapsed="1"/>
    <col min="74" max="74" width="12.5703125" style="3" hidden="1" customWidth="1" outlineLevel="1"/>
    <col min="75" max="75" width="11.5703125" style="3" hidden="1" customWidth="1" outlineLevel="1"/>
    <col min="76" max="76" width="9.5703125" style="3" hidden="1" customWidth="1" outlineLevel="2"/>
    <col min="77" max="77" width="12.85546875" style="3" hidden="1" customWidth="1" outlineLevel="2"/>
    <col min="78" max="78" width="3.140625" style="3" hidden="1" customWidth="1" outlineLevel="1" collapsed="1"/>
    <col min="79" max="80" width="9.42578125" style="3" hidden="1" customWidth="1" outlineLevel="1"/>
    <col min="81" max="81" width="11.42578125" style="3" hidden="1" customWidth="1" outlineLevel="1"/>
    <col min="82" max="82" width="12.5703125" style="3" hidden="1" customWidth="1" outlineLevel="1"/>
    <col min="83" max="87" width="9.5703125" style="3" hidden="1" customWidth="1" outlineLevel="2"/>
    <col min="88" max="88" width="10.140625" style="3" hidden="1" customWidth="1" outlineLevel="1" collapsed="1"/>
    <col min="89" max="89" width="12.5703125" style="3" hidden="1" customWidth="1" outlineLevel="1"/>
    <col min="90" max="90" width="12.85546875" style="3" hidden="1" customWidth="1" outlineLevel="1"/>
    <col min="91" max="91" width="9.5703125" style="3" hidden="1" customWidth="1" outlineLevel="1"/>
    <col min="92" max="92" width="12.85546875" style="3" hidden="1" customWidth="1" outlineLevel="1"/>
    <col min="93" max="93" width="9.5703125" style="3" customWidth="1" collapsed="1"/>
    <col min="94" max="94" width="13.42578125" style="3" customWidth="1"/>
    <col min="95" max="95" width="10.5703125" style="3" customWidth="1"/>
    <col min="96" max="96" width="9.140625" style="3" customWidth="1"/>
    <col min="97" max="16384" width="9.140625" style="3"/>
  </cols>
  <sheetData>
    <row r="1" spans="1:98" ht="15.6">
      <c r="A1" s="29" t="s">
        <v>0</v>
      </c>
      <c r="C1" s="235"/>
      <c r="D1" s="106" t="s">
        <v>1</v>
      </c>
      <c r="E1" s="99"/>
      <c r="F1"/>
      <c r="H1" s="106" t="s">
        <v>2</v>
      </c>
      <c r="I1" s="135">
        <v>1.0535000000000001</v>
      </c>
      <c r="J1" s="106"/>
      <c r="K1" s="106"/>
      <c r="L1" s="106"/>
      <c r="M1"/>
      <c r="N1"/>
      <c r="O1"/>
      <c r="P1" s="106"/>
      <c r="Q1"/>
      <c r="R1"/>
      <c r="S1"/>
      <c r="T1"/>
      <c r="U1"/>
      <c r="AK1" s="89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</row>
    <row r="2" spans="1:98" ht="15.6">
      <c r="A2" s="237" t="s">
        <v>3</v>
      </c>
      <c r="C2" s="235"/>
      <c r="D2" s="236" t="s">
        <v>4</v>
      </c>
      <c r="E2" s="236"/>
      <c r="F2" s="46"/>
      <c r="G2" s="46"/>
      <c r="H2" s="46"/>
      <c r="I2" s="46"/>
      <c r="J2" s="47"/>
      <c r="K2" s="46"/>
      <c r="L2" s="46"/>
      <c r="M2" s="46"/>
      <c r="N2" s="46"/>
      <c r="O2" s="89"/>
      <c r="P2" s="46"/>
      <c r="Q2" s="89"/>
      <c r="R2" s="89"/>
      <c r="S2"/>
      <c r="T2"/>
      <c r="U2"/>
      <c r="W2"/>
      <c r="X2"/>
      <c r="Y2"/>
      <c r="Z2"/>
      <c r="AA2"/>
      <c r="AB2"/>
      <c r="AC2"/>
      <c r="AD2"/>
      <c r="AE2" s="30"/>
      <c r="AF2"/>
      <c r="AG2"/>
      <c r="AH2"/>
      <c r="AI2"/>
      <c r="AJ2"/>
      <c r="AK2"/>
      <c r="AL2"/>
      <c r="AM2"/>
      <c r="AN2"/>
      <c r="AO2" s="16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</row>
    <row r="3" spans="1:98" ht="15.6">
      <c r="A3" s="92" t="s">
        <v>5</v>
      </c>
      <c r="C3" s="235"/>
      <c r="D3" s="87"/>
      <c r="E3" s="87"/>
      <c r="F3" s="89"/>
      <c r="G3" s="89"/>
      <c r="H3" s="89"/>
      <c r="I3" s="89"/>
      <c r="J3" s="90"/>
      <c r="K3" s="89"/>
      <c r="L3" s="89"/>
      <c r="M3" s="89"/>
      <c r="N3" s="89"/>
      <c r="O3" s="89"/>
      <c r="P3" s="46"/>
      <c r="Q3" s="89"/>
      <c r="R3" s="89"/>
      <c r="S3"/>
      <c r="T3"/>
      <c r="U3"/>
      <c r="V3" s="99"/>
      <c r="W3"/>
      <c r="X3"/>
      <c r="Y3"/>
      <c r="Z3"/>
      <c r="AA3"/>
      <c r="AB3"/>
      <c r="AC3"/>
      <c r="AD3"/>
      <c r="AE3" s="30"/>
      <c r="AF3"/>
      <c r="AG3"/>
      <c r="AH3"/>
      <c r="AI3"/>
      <c r="AJ3"/>
      <c r="AK3"/>
      <c r="AL3"/>
      <c r="AM3"/>
      <c r="AN3"/>
      <c r="AO3" s="16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</row>
    <row r="4" spans="1:98" ht="15.75" customHeight="1" thickBot="1">
      <c r="A4" s="31" t="s">
        <v>6</v>
      </c>
      <c r="B4" s="31"/>
      <c r="C4" s="31"/>
      <c r="D4" s="32" t="s">
        <v>7</v>
      </c>
      <c r="E4" s="33"/>
      <c r="F4" s="33"/>
      <c r="G4" s="33"/>
      <c r="H4" s="34">
        <v>0.08</v>
      </c>
      <c r="I4" s="35">
        <v>8.3000000000000004E-2</v>
      </c>
      <c r="J4" s="35">
        <v>0.27600000000000002</v>
      </c>
      <c r="K4" s="35">
        <v>7.1999999999999995E-2</v>
      </c>
      <c r="L4" s="36"/>
      <c r="M4" s="33"/>
      <c r="N4" s="33"/>
      <c r="O4" s="33"/>
      <c r="P4" s="37"/>
      <c r="Q4" s="37"/>
      <c r="R4" s="33"/>
      <c r="S4" s="32" t="s">
        <v>8</v>
      </c>
      <c r="T4" s="33"/>
      <c r="U4" s="33"/>
      <c r="V4" s="33"/>
      <c r="W4" s="34">
        <v>0.08</v>
      </c>
      <c r="X4" s="35">
        <v>8.3000000000000004E-2</v>
      </c>
      <c r="Y4" s="35">
        <v>0.27600000000000002</v>
      </c>
      <c r="Z4" s="35">
        <v>7.1999999999999995E-2</v>
      </c>
      <c r="AA4" s="37"/>
      <c r="AB4" s="33"/>
      <c r="AC4" s="33"/>
      <c r="AD4" s="33"/>
      <c r="AE4" s="223"/>
      <c r="AF4" s="37"/>
      <c r="AG4" s="33"/>
      <c r="AH4" s="32" t="s">
        <v>9</v>
      </c>
      <c r="AI4" s="33"/>
      <c r="AJ4" s="33"/>
      <c r="AK4" s="33"/>
      <c r="AL4" s="34">
        <v>0.08</v>
      </c>
      <c r="AM4" s="35">
        <v>8.3000000000000004E-2</v>
      </c>
      <c r="AN4" s="35">
        <v>0.27600000000000002</v>
      </c>
      <c r="AO4" s="35">
        <v>7.1999999999999995E-2</v>
      </c>
      <c r="AP4" s="37"/>
      <c r="AQ4" s="33"/>
      <c r="AR4" s="33"/>
      <c r="AS4" s="172"/>
      <c r="AT4" s="37"/>
      <c r="AU4" s="37"/>
      <c r="AV4" s="33"/>
      <c r="AW4" s="32" t="s">
        <v>10</v>
      </c>
      <c r="AX4" s="33"/>
      <c r="AY4" s="33"/>
      <c r="AZ4" s="33"/>
      <c r="BA4" s="34">
        <v>0.08</v>
      </c>
      <c r="BB4" s="35">
        <v>8.3000000000000004E-2</v>
      </c>
      <c r="BC4" s="35">
        <v>0.27600000000000002</v>
      </c>
      <c r="BD4" s="35">
        <v>7.1999999999999995E-2</v>
      </c>
      <c r="BE4" s="37"/>
      <c r="BF4" s="33"/>
      <c r="BG4" s="33"/>
      <c r="BH4" s="33"/>
      <c r="BI4" s="37"/>
      <c r="BJ4" s="37"/>
      <c r="BK4" s="4"/>
      <c r="BL4" s="32" t="s">
        <v>11</v>
      </c>
      <c r="BM4" s="33"/>
      <c r="BN4" s="33"/>
      <c r="BO4" s="33"/>
      <c r="BP4" s="34">
        <v>0.08</v>
      </c>
      <c r="BQ4" s="35">
        <v>8.3000000000000004E-2</v>
      </c>
      <c r="BR4" s="35">
        <v>0.27600000000000002</v>
      </c>
      <c r="BS4" s="35">
        <v>7.1999999999999995E-2</v>
      </c>
      <c r="BT4" s="37"/>
      <c r="BU4" s="33"/>
      <c r="BV4" s="33"/>
      <c r="BW4" s="33"/>
      <c r="BX4" s="37"/>
      <c r="BY4" s="37"/>
      <c r="BZ4" s="33"/>
      <c r="CA4" s="32" t="s">
        <v>12</v>
      </c>
      <c r="CB4" s="33"/>
      <c r="CC4" s="33"/>
      <c r="CD4" s="33"/>
      <c r="CE4" s="34">
        <v>0.08</v>
      </c>
      <c r="CF4" s="35">
        <v>8.3000000000000004E-2</v>
      </c>
      <c r="CG4" s="35">
        <v>0.27600000000000002</v>
      </c>
      <c r="CH4" s="35">
        <v>7.1999999999999995E-2</v>
      </c>
      <c r="CI4" s="37"/>
      <c r="CJ4" s="33"/>
      <c r="CK4" s="33"/>
      <c r="CL4" s="33"/>
      <c r="CM4" s="37"/>
      <c r="CN4" s="37"/>
      <c r="CO4" s="33"/>
    </row>
    <row r="5" spans="1:98" ht="51" customHeight="1" thickBot="1">
      <c r="A5" s="208"/>
      <c r="B5" s="217" t="s">
        <v>13</v>
      </c>
      <c r="C5" s="218" t="s">
        <v>14</v>
      </c>
      <c r="D5" s="219" t="s">
        <v>15</v>
      </c>
      <c r="E5" s="220" t="s">
        <v>16</v>
      </c>
      <c r="F5" s="220" t="s">
        <v>17</v>
      </c>
      <c r="G5" s="221" t="s">
        <v>18</v>
      </c>
      <c r="H5" s="221" t="s">
        <v>19</v>
      </c>
      <c r="I5" s="221" t="s">
        <v>20</v>
      </c>
      <c r="J5" s="221" t="s">
        <v>21</v>
      </c>
      <c r="K5" s="221" t="s">
        <v>22</v>
      </c>
      <c r="L5" s="221" t="s">
        <v>23</v>
      </c>
      <c r="M5" s="221" t="s">
        <v>24</v>
      </c>
      <c r="N5" s="221" t="s">
        <v>25</v>
      </c>
      <c r="O5" s="222" t="s">
        <v>26</v>
      </c>
      <c r="P5" s="221" t="s">
        <v>27</v>
      </c>
      <c r="Q5" s="221" t="s">
        <v>28</v>
      </c>
      <c r="R5" s="42"/>
      <c r="S5" s="224" t="s">
        <v>15</v>
      </c>
      <c r="T5" s="220" t="s">
        <v>29</v>
      </c>
      <c r="U5" s="220" t="s">
        <v>30</v>
      </c>
      <c r="V5" s="221" t="s">
        <v>18</v>
      </c>
      <c r="W5" s="219" t="s">
        <v>19</v>
      </c>
      <c r="X5" s="219" t="s">
        <v>20</v>
      </c>
      <c r="Y5" s="219" t="s">
        <v>21</v>
      </c>
      <c r="Z5" s="219" t="s">
        <v>22</v>
      </c>
      <c r="AA5" s="219" t="s">
        <v>23</v>
      </c>
      <c r="AB5" s="221" t="s">
        <v>24</v>
      </c>
      <c r="AC5" s="221" t="s">
        <v>25</v>
      </c>
      <c r="AD5" s="222" t="s">
        <v>26</v>
      </c>
      <c r="AE5" s="168" t="s">
        <v>27</v>
      </c>
      <c r="AF5" s="167" t="s">
        <v>28</v>
      </c>
      <c r="AG5" s="42"/>
      <c r="AH5" s="224" t="s">
        <v>15</v>
      </c>
      <c r="AI5" s="220" t="s">
        <v>31</v>
      </c>
      <c r="AJ5" s="220" t="s">
        <v>30</v>
      </c>
      <c r="AK5" s="221" t="s">
        <v>18</v>
      </c>
      <c r="AL5" s="219" t="s">
        <v>19</v>
      </c>
      <c r="AM5" s="219" t="s">
        <v>20</v>
      </c>
      <c r="AN5" s="219" t="s">
        <v>21</v>
      </c>
      <c r="AO5" s="219" t="s">
        <v>22</v>
      </c>
      <c r="AP5" s="219" t="s">
        <v>23</v>
      </c>
      <c r="AQ5" s="221" t="s">
        <v>24</v>
      </c>
      <c r="AR5" s="221" t="s">
        <v>25</v>
      </c>
      <c r="AS5" s="222" t="s">
        <v>26</v>
      </c>
      <c r="AT5" s="174" t="s">
        <v>27</v>
      </c>
      <c r="AU5" s="173" t="s">
        <v>28</v>
      </c>
      <c r="AV5" s="42"/>
      <c r="AW5" s="224" t="s">
        <v>15</v>
      </c>
      <c r="AX5" s="220" t="s">
        <v>32</v>
      </c>
      <c r="AY5" s="220" t="s">
        <v>30</v>
      </c>
      <c r="AZ5" s="221" t="s">
        <v>18</v>
      </c>
      <c r="BA5" s="219" t="s">
        <v>19</v>
      </c>
      <c r="BB5" s="219" t="s">
        <v>20</v>
      </c>
      <c r="BC5" s="219" t="s">
        <v>21</v>
      </c>
      <c r="BD5" s="219" t="s">
        <v>22</v>
      </c>
      <c r="BE5" s="219" t="s">
        <v>23</v>
      </c>
      <c r="BF5" s="221" t="s">
        <v>24</v>
      </c>
      <c r="BG5" s="221" t="s">
        <v>25</v>
      </c>
      <c r="BH5" s="222" t="s">
        <v>26</v>
      </c>
      <c r="BI5" s="225" t="s">
        <v>27</v>
      </c>
      <c r="BJ5" s="209" t="s">
        <v>28</v>
      </c>
      <c r="BK5" s="5"/>
      <c r="BL5" s="224" t="s">
        <v>15</v>
      </c>
      <c r="BM5" s="220" t="s">
        <v>33</v>
      </c>
      <c r="BN5" s="220" t="s">
        <v>30</v>
      </c>
      <c r="BO5" s="221" t="s">
        <v>18</v>
      </c>
      <c r="BP5" s="219" t="s">
        <v>19</v>
      </c>
      <c r="BQ5" s="219" t="s">
        <v>20</v>
      </c>
      <c r="BR5" s="219" t="s">
        <v>21</v>
      </c>
      <c r="BS5" s="219" t="s">
        <v>22</v>
      </c>
      <c r="BT5" s="219" t="s">
        <v>23</v>
      </c>
      <c r="BU5" s="221" t="s">
        <v>24</v>
      </c>
      <c r="BV5" s="221" t="s">
        <v>25</v>
      </c>
      <c r="BW5" s="222" t="s">
        <v>26</v>
      </c>
      <c r="BX5" s="168" t="s">
        <v>27</v>
      </c>
      <c r="BY5" s="53" t="s">
        <v>28</v>
      </c>
      <c r="BZ5" s="126"/>
      <c r="CA5" s="224" t="s">
        <v>15</v>
      </c>
      <c r="CB5" s="220" t="s">
        <v>34</v>
      </c>
      <c r="CC5" s="220" t="s">
        <v>30</v>
      </c>
      <c r="CD5" s="221" t="s">
        <v>18</v>
      </c>
      <c r="CE5" s="219" t="s">
        <v>19</v>
      </c>
      <c r="CF5" s="219" t="s">
        <v>20</v>
      </c>
      <c r="CG5" s="219" t="s">
        <v>21</v>
      </c>
      <c r="CH5" s="219" t="s">
        <v>22</v>
      </c>
      <c r="CI5" s="219" t="s">
        <v>23</v>
      </c>
      <c r="CJ5" s="221" t="s">
        <v>24</v>
      </c>
      <c r="CK5" s="221" t="s">
        <v>25</v>
      </c>
      <c r="CL5" s="222" t="s">
        <v>26</v>
      </c>
      <c r="CM5" s="175" t="s">
        <v>27</v>
      </c>
      <c r="CN5" s="53" t="s">
        <v>28</v>
      </c>
      <c r="CO5" s="126"/>
      <c r="CP5" s="81" t="s">
        <v>28</v>
      </c>
      <c r="CQ5" s="76" t="s">
        <v>35</v>
      </c>
      <c r="CR5" s="80" t="s">
        <v>36</v>
      </c>
    </row>
    <row r="6" spans="1:98">
      <c r="A6" s="111" t="s">
        <v>37</v>
      </c>
      <c r="B6" s="238"/>
      <c r="C6" s="239"/>
      <c r="D6" s="213"/>
      <c r="E6" s="214"/>
      <c r="F6" s="215">
        <f t="shared" ref="F6:F19" si="0">(E6/12)*D6</f>
        <v>0</v>
      </c>
      <c r="G6" s="162">
        <v>3108</v>
      </c>
      <c r="H6" s="130">
        <f t="shared" ref="H6:I19" si="1">$G6*H$4</f>
        <v>248.64000000000001</v>
      </c>
      <c r="I6" s="130">
        <f t="shared" si="1"/>
        <v>257.964</v>
      </c>
      <c r="J6" s="130">
        <f>($G6+$H6+$I6)*J$4</f>
        <v>997.63070400000004</v>
      </c>
      <c r="K6" s="130">
        <f t="shared" ref="J6:K19" si="2">($G6+$H6+$I6)*K$4</f>
        <v>260.25148799999999</v>
      </c>
      <c r="L6" s="130">
        <f>12*SUM(G6:K6)</f>
        <v>58469.834303999989</v>
      </c>
      <c r="M6" s="130">
        <f t="shared" ref="M6:M19" si="3">Q6*(C6/100)</f>
        <v>0</v>
      </c>
      <c r="N6" s="130">
        <f t="shared" ref="N6:N19" si="4">Q6+M6</f>
        <v>0</v>
      </c>
      <c r="O6" s="216">
        <f t="shared" ref="O6:O19" si="5">IF(F6=0,0,((L6/12)*F6))</f>
        <v>0</v>
      </c>
      <c r="P6" s="130">
        <f>F6*L6</f>
        <v>0</v>
      </c>
      <c r="Q6" s="130">
        <f t="shared" ref="Q6:Q19" si="6">P6+O6</f>
        <v>0</v>
      </c>
      <c r="R6" s="5"/>
      <c r="S6" s="231"/>
      <c r="T6" s="214"/>
      <c r="U6" s="62">
        <f>(T6/12)*S6</f>
        <v>0</v>
      </c>
      <c r="V6" s="211">
        <f>3598*I1</f>
        <v>3790.4930000000004</v>
      </c>
      <c r="W6" s="13">
        <f t="shared" ref="W6:W19" si="7">$V6*H$4</f>
        <v>303.23944000000006</v>
      </c>
      <c r="X6" s="13">
        <f t="shared" ref="X6:X19" si="8">$V6*I$4</f>
        <v>314.61091900000002</v>
      </c>
      <c r="Y6" s="13">
        <f t="shared" ref="Y6:Z19" si="9">($V6+$W6+$X6)*Y$4</f>
        <v>1216.7027670840002</v>
      </c>
      <c r="Z6" s="13">
        <f t="shared" si="9"/>
        <v>317.40072184799999</v>
      </c>
      <c r="AA6" s="13">
        <f>12*SUM(V6:Z6)</f>
        <v>71309.362175184011</v>
      </c>
      <c r="AB6" s="13">
        <f t="shared" ref="AB6:AB19" si="10">(AF6/100)*C6</f>
        <v>0</v>
      </c>
      <c r="AC6" s="13">
        <f t="shared" ref="AC6:AC19" si="11">AF6+AB6</f>
        <v>0</v>
      </c>
      <c r="AD6" s="14">
        <f t="shared" ref="AD6:AD19" si="12">IF(U6=0,0,((AA6/12)*(F6+U6)-O6))</f>
        <v>0</v>
      </c>
      <c r="AE6" s="170">
        <f t="shared" ref="AE6:AE17" si="13">U6*AA6</f>
        <v>0</v>
      </c>
      <c r="AF6" s="14">
        <f t="shared" ref="AF6:AF19" si="14">AE6+AD6</f>
        <v>0</v>
      </c>
      <c r="AG6" s="5"/>
      <c r="AH6" s="231"/>
      <c r="AI6" s="214"/>
      <c r="AJ6" s="62">
        <f t="shared" ref="AJ6:AJ16" si="15">(AI6/12)*AH6</f>
        <v>0</v>
      </c>
      <c r="AK6" s="211">
        <f>(3765*I1)*I1</f>
        <v>4178.6313712500005</v>
      </c>
      <c r="AL6" s="13">
        <f t="shared" ref="AL6:AM19" si="16">$AK6*AL$4</f>
        <v>334.29050970000003</v>
      </c>
      <c r="AM6" s="13">
        <f t="shared" si="16"/>
        <v>346.82640381375006</v>
      </c>
      <c r="AN6" s="13">
        <f t="shared" ref="AN6:AO19" si="17">($AK6+$AL6+$AM6)*AN$4</f>
        <v>1341.2905265947954</v>
      </c>
      <c r="AO6" s="13">
        <f t="shared" si="17"/>
        <v>349.90187650299004</v>
      </c>
      <c r="AP6" s="13">
        <f>12*SUM(AK6:AO6)</f>
        <v>78611.288254338448</v>
      </c>
      <c r="AQ6" s="13">
        <f t="shared" ref="AQ6:AQ19" si="18">(AU6/100)*C6</f>
        <v>0</v>
      </c>
      <c r="AR6" s="13">
        <f t="shared" ref="AR6:AR19" si="19">AU6+AQ6</f>
        <v>0</v>
      </c>
      <c r="AS6" s="14">
        <f t="shared" ref="AS6:AS19" si="20">IF(AJ6=0,0,((AP6/12)*(F6+U6+AJ6)-(O6+AD6)))</f>
        <v>0</v>
      </c>
      <c r="AT6" s="169">
        <f>AJ6*AP6</f>
        <v>0</v>
      </c>
      <c r="AU6" s="54">
        <f t="shared" ref="AU6:AU19" si="21">AT6+AS6</f>
        <v>0</v>
      </c>
      <c r="AV6" s="5"/>
      <c r="AW6" s="231"/>
      <c r="AX6" s="214"/>
      <c r="AY6" s="62">
        <f t="shared" ref="AY6:AY16" si="22">(AX6/12)*AW6</f>
        <v>0</v>
      </c>
      <c r="AZ6" s="211">
        <f>((3939*I1)*I1)*I1</f>
        <v>4605.6358887971255</v>
      </c>
      <c r="BA6" s="13">
        <f t="shared" ref="BA6:BB19" si="23">$AZ6*BA$4</f>
        <v>368.45087110377006</v>
      </c>
      <c r="BB6" s="13">
        <f t="shared" si="23"/>
        <v>382.26777877016144</v>
      </c>
      <c r="BC6" s="13">
        <f t="shared" ref="BC6:BD19" si="24">($AZ6+$BA6+$BB6)*BC$4</f>
        <v>1478.3538526732118</v>
      </c>
      <c r="BD6" s="13">
        <f t="shared" si="24"/>
        <v>385.65752678431602</v>
      </c>
      <c r="BE6" s="13">
        <f>12*SUM(AZ6:BD6)</f>
        <v>86644.391017543021</v>
      </c>
      <c r="BF6" s="13">
        <f t="shared" ref="BF6:BF19" si="25">(BJ6/100)*C6</f>
        <v>0</v>
      </c>
      <c r="BG6" s="13">
        <f t="shared" ref="BG6:BG19" si="26">BJ6+BF6</f>
        <v>0</v>
      </c>
      <c r="BH6" s="14">
        <f t="shared" ref="BH6:BH19" si="27">IF(AY6=0,0,((BE6/12)*(F6+U6+AJ6+AY6)-(O6+AD6+AS6)))</f>
        <v>0</v>
      </c>
      <c r="BI6" s="226">
        <f>AY6*BE6</f>
        <v>0</v>
      </c>
      <c r="BJ6" s="202">
        <f t="shared" ref="BJ6:BJ19" si="28">BI6+BH6</f>
        <v>0</v>
      </c>
      <c r="BK6" s="5"/>
      <c r="BL6" s="59"/>
      <c r="BM6" s="57"/>
      <c r="BN6" s="62">
        <f t="shared" ref="BN6:BN16" si="29">(BM6/12)*BL6</f>
        <v>0</v>
      </c>
      <c r="BO6" s="211">
        <f>AZ6*I1</f>
        <v>4852.037408847772</v>
      </c>
      <c r="BP6" s="13">
        <f>$BO6*BP$4</f>
        <v>388.16299270782179</v>
      </c>
      <c r="BQ6" s="13">
        <f>$BO6*BQ$4</f>
        <v>402.71910493436508</v>
      </c>
      <c r="BR6" s="13">
        <f>($BO6+$BP6+$BQ6)*BR$4</f>
        <v>1557.4457837912289</v>
      </c>
      <c r="BS6" s="13">
        <f>($BO6+$BP6+$BQ6)*BS$4</f>
        <v>406.29020446727708</v>
      </c>
      <c r="BT6" s="13">
        <f>12*SUM(BO6:BS6)</f>
        <v>91279.865936981587</v>
      </c>
      <c r="BU6" s="13">
        <f t="shared" ref="BU6:BU19" si="30">(BY6/100)*C6</f>
        <v>0</v>
      </c>
      <c r="BV6" s="13">
        <f t="shared" ref="BV6:BV19" si="31">BY6+BU6</f>
        <v>0</v>
      </c>
      <c r="BW6" s="14">
        <f t="shared" ref="BW6:BW19" si="32">IF(BN6=0,0,((BT6/12)*(F6+U6+AJ6+AY6+BN6)-(O6+AD6+AS6+BH6)))</f>
        <v>0</v>
      </c>
      <c r="BX6" s="170">
        <f>BN6*BT6</f>
        <v>0</v>
      </c>
      <c r="BY6" s="14">
        <f t="shared" ref="BY6:BY19" si="33">BX6+BW6</f>
        <v>0</v>
      </c>
      <c r="BZ6" s="16"/>
      <c r="CA6" s="59"/>
      <c r="CB6" s="57"/>
      <c r="CC6" s="62">
        <f t="shared" ref="CC6:CC16" si="34">(CB6/12)*CA6</f>
        <v>0</v>
      </c>
      <c r="CD6" s="211">
        <f>BO6*I1</f>
        <v>5111.6214102211279</v>
      </c>
      <c r="CE6" s="13">
        <f>$CD6*CE$4</f>
        <v>408.92971281769024</v>
      </c>
      <c r="CF6" s="13">
        <f>$CD6*CF$4</f>
        <v>424.26457704835366</v>
      </c>
      <c r="CG6" s="13">
        <f>($CD6+$CE6+$CF6)*CG$4</f>
        <v>1640.7691332240597</v>
      </c>
      <c r="CH6" s="13">
        <f>($CD6+$CE6+$CF6)*CH$4</f>
        <v>428.02673040627639</v>
      </c>
      <c r="CI6" s="13">
        <f>12*SUM(CD6:CH6)</f>
        <v>96163.338764610089</v>
      </c>
      <c r="CJ6" s="13">
        <f t="shared" ref="CJ6:CJ19" si="35">(CN6/100)*C6</f>
        <v>0</v>
      </c>
      <c r="CK6" s="13">
        <f t="shared" ref="CK6:CK19" si="36">CN6+CJ6</f>
        <v>0</v>
      </c>
      <c r="CL6" s="14">
        <f t="shared" ref="CL6:CL19" si="37">IF(CC6=0,0,((CI6/12)*(F6+U6+AJ6+AY6+BN6+CC6)-(O6+AD6+AS6+BH6+BW6)))</f>
        <v>0</v>
      </c>
      <c r="CM6" s="170">
        <f>CC6*CI6</f>
        <v>0</v>
      </c>
      <c r="CN6" s="14">
        <f t="shared" ref="CN6:CN19" si="38">CM6+CL6</f>
        <v>0</v>
      </c>
      <c r="CO6" s="16"/>
      <c r="CP6" s="133">
        <f t="shared" ref="CP6:CP19" si="39">N6+AC6+AR6+BG6+BV6+CK6</f>
        <v>0</v>
      </c>
      <c r="CQ6" s="78">
        <f>SUM(P6,AE6,AT6,BI6,BX6,CM6)</f>
        <v>0</v>
      </c>
      <c r="CR6" s="78">
        <f>SUM(O6,AD6,AS6,BH6,BW6,CL6)</f>
        <v>0</v>
      </c>
    </row>
    <row r="7" spans="1:98">
      <c r="A7" s="112" t="s">
        <v>37</v>
      </c>
      <c r="B7" s="240"/>
      <c r="C7" s="241"/>
      <c r="D7" s="213"/>
      <c r="E7" s="214"/>
      <c r="F7" s="63">
        <f t="shared" si="0"/>
        <v>0</v>
      </c>
      <c r="G7" s="19">
        <v>3108</v>
      </c>
      <c r="H7" s="1">
        <f t="shared" si="1"/>
        <v>248.64000000000001</v>
      </c>
      <c r="I7" s="1">
        <f t="shared" si="1"/>
        <v>257.964</v>
      </c>
      <c r="J7" s="1">
        <f>($G7+$H7+$I7)*J$4</f>
        <v>997.63070400000004</v>
      </c>
      <c r="K7" s="1">
        <f t="shared" si="2"/>
        <v>260.25148799999999</v>
      </c>
      <c r="L7" s="1">
        <f>12*SUM(G7:K7)</f>
        <v>58469.834303999989</v>
      </c>
      <c r="M7" s="1">
        <f t="shared" si="3"/>
        <v>0</v>
      </c>
      <c r="N7" s="1">
        <f t="shared" si="4"/>
        <v>0</v>
      </c>
      <c r="O7" s="54">
        <f t="shared" si="5"/>
        <v>0</v>
      </c>
      <c r="P7" s="1">
        <f>F7*L7</f>
        <v>0</v>
      </c>
      <c r="Q7" s="1">
        <f t="shared" si="6"/>
        <v>0</v>
      </c>
      <c r="R7" s="5"/>
      <c r="S7" s="231"/>
      <c r="T7" s="214"/>
      <c r="U7" s="63">
        <f>(T7/12)*S7</f>
        <v>0</v>
      </c>
      <c r="V7" s="19">
        <f>3598*I1</f>
        <v>3790.4930000000004</v>
      </c>
      <c r="W7" s="1">
        <f t="shared" si="7"/>
        <v>303.23944000000006</v>
      </c>
      <c r="X7" s="1">
        <f t="shared" si="8"/>
        <v>314.61091900000002</v>
      </c>
      <c r="Y7" s="1">
        <f t="shared" si="9"/>
        <v>1216.7027670840002</v>
      </c>
      <c r="Z7" s="1">
        <f t="shared" si="9"/>
        <v>317.40072184799999</v>
      </c>
      <c r="AA7" s="1">
        <f>12*SUM(V7:Z7)</f>
        <v>71309.362175184011</v>
      </c>
      <c r="AB7" s="1">
        <f t="shared" si="10"/>
        <v>0</v>
      </c>
      <c r="AC7" s="1">
        <f t="shared" si="11"/>
        <v>0</v>
      </c>
      <c r="AD7" s="54">
        <f t="shared" si="12"/>
        <v>0</v>
      </c>
      <c r="AE7" s="169">
        <f t="shared" si="13"/>
        <v>0</v>
      </c>
      <c r="AF7" s="54">
        <f t="shared" si="14"/>
        <v>0</v>
      </c>
      <c r="AG7" s="5"/>
      <c r="AH7" s="231"/>
      <c r="AI7" s="214"/>
      <c r="AJ7" s="63">
        <f t="shared" ref="AJ7" si="40">(AI7/12)*AH7</f>
        <v>0</v>
      </c>
      <c r="AK7" s="19">
        <f>(3765*I1)*I1</f>
        <v>4178.6313712500005</v>
      </c>
      <c r="AL7" s="1">
        <f t="shared" si="16"/>
        <v>334.29050970000003</v>
      </c>
      <c r="AM7" s="1">
        <f t="shared" si="16"/>
        <v>346.82640381375006</v>
      </c>
      <c r="AN7" s="1">
        <f t="shared" si="17"/>
        <v>1341.2905265947954</v>
      </c>
      <c r="AO7" s="1">
        <f t="shared" si="17"/>
        <v>349.90187650299004</v>
      </c>
      <c r="AP7" s="1">
        <f>12*SUM(AK7:AO7)</f>
        <v>78611.288254338448</v>
      </c>
      <c r="AQ7" s="1">
        <f t="shared" si="18"/>
        <v>0</v>
      </c>
      <c r="AR7" s="1">
        <f t="shared" si="19"/>
        <v>0</v>
      </c>
      <c r="AS7" s="54">
        <f t="shared" si="20"/>
        <v>0</v>
      </c>
      <c r="AT7" s="169">
        <f>AJ7*AP7</f>
        <v>0</v>
      </c>
      <c r="AU7" s="54">
        <f t="shared" si="21"/>
        <v>0</v>
      </c>
      <c r="AV7" s="5"/>
      <c r="AW7" s="231"/>
      <c r="AX7" s="214"/>
      <c r="AY7" s="63">
        <f t="shared" ref="AY7" si="41">(AX7/12)*AW7</f>
        <v>0</v>
      </c>
      <c r="AZ7" s="19">
        <f>((3939*I1)*I1)*I1</f>
        <v>4605.6358887971255</v>
      </c>
      <c r="BA7" s="1">
        <f t="shared" si="23"/>
        <v>368.45087110377006</v>
      </c>
      <c r="BB7" s="1">
        <f t="shared" si="23"/>
        <v>382.26777877016144</v>
      </c>
      <c r="BC7" s="1">
        <f t="shared" si="24"/>
        <v>1478.3538526732118</v>
      </c>
      <c r="BD7" s="1">
        <f t="shared" si="24"/>
        <v>385.65752678431602</v>
      </c>
      <c r="BE7" s="1">
        <f>12*SUM(AZ7:BD7)</f>
        <v>86644.391017543021</v>
      </c>
      <c r="BF7" s="1">
        <f t="shared" si="25"/>
        <v>0</v>
      </c>
      <c r="BG7" s="1">
        <f t="shared" si="26"/>
        <v>0</v>
      </c>
      <c r="BH7" s="54">
        <f t="shared" si="27"/>
        <v>0</v>
      </c>
      <c r="BI7" s="226">
        <f>AY7*BE7</f>
        <v>0</v>
      </c>
      <c r="BJ7" s="202">
        <f t="shared" si="28"/>
        <v>0</v>
      </c>
      <c r="BK7" s="5"/>
      <c r="BL7" s="60"/>
      <c r="BM7" s="56"/>
      <c r="BN7" s="63">
        <f t="shared" ref="BN7" si="42">(BM7/12)*BL7</f>
        <v>0</v>
      </c>
      <c r="BO7" s="19">
        <f>AZ7*I1</f>
        <v>4852.037408847772</v>
      </c>
      <c r="BP7" s="1">
        <f>$BO7*BP$4</f>
        <v>388.16299270782179</v>
      </c>
      <c r="BQ7" s="1">
        <f>$BO7*BQ$4</f>
        <v>402.71910493436508</v>
      </c>
      <c r="BR7" s="1">
        <f>($BO7+$BP7+$BQ7)*BR$4</f>
        <v>1557.4457837912289</v>
      </c>
      <c r="BS7" s="1">
        <f>($BO7+$BP7+$BQ7)*BS$4</f>
        <v>406.29020446727708</v>
      </c>
      <c r="BT7" s="1">
        <f>12*SUM(BO7:BS7)</f>
        <v>91279.865936981587</v>
      </c>
      <c r="BU7" s="1">
        <f t="shared" si="30"/>
        <v>0</v>
      </c>
      <c r="BV7" s="1">
        <f t="shared" si="31"/>
        <v>0</v>
      </c>
      <c r="BW7" s="54">
        <f t="shared" si="32"/>
        <v>0</v>
      </c>
      <c r="BX7" s="169">
        <f>BN7*BT7</f>
        <v>0</v>
      </c>
      <c r="BY7" s="54">
        <f t="shared" si="33"/>
        <v>0</v>
      </c>
      <c r="BZ7" s="16"/>
      <c r="CA7" s="60"/>
      <c r="CB7" s="56"/>
      <c r="CC7" s="63">
        <f t="shared" ref="CC7" si="43">(CB7/12)*CA7</f>
        <v>0</v>
      </c>
      <c r="CD7" s="19">
        <f>BO7*I1</f>
        <v>5111.6214102211279</v>
      </c>
      <c r="CE7" s="1">
        <f>$CD7*CE$4</f>
        <v>408.92971281769024</v>
      </c>
      <c r="CF7" s="1">
        <f>$CD7*CF$4</f>
        <v>424.26457704835366</v>
      </c>
      <c r="CG7" s="1">
        <f>($CD7+$CE7+$CF7)*CG$4</f>
        <v>1640.7691332240597</v>
      </c>
      <c r="CH7" s="1">
        <f>($CD7+$CE7+$CF7)*CH$4</f>
        <v>428.02673040627639</v>
      </c>
      <c r="CI7" s="1">
        <f>12*SUM(CD7:CH7)</f>
        <v>96163.338764610089</v>
      </c>
      <c r="CJ7" s="1">
        <f t="shared" si="35"/>
        <v>0</v>
      </c>
      <c r="CK7" s="1">
        <f t="shared" si="36"/>
        <v>0</v>
      </c>
      <c r="CL7" s="54">
        <f t="shared" si="37"/>
        <v>0</v>
      </c>
      <c r="CM7" s="169">
        <f>CC7*CI7</f>
        <v>0</v>
      </c>
      <c r="CN7" s="54">
        <f t="shared" si="38"/>
        <v>0</v>
      </c>
      <c r="CO7" s="16"/>
      <c r="CP7" s="133">
        <f t="shared" si="39"/>
        <v>0</v>
      </c>
      <c r="CQ7" s="78">
        <f t="shared" ref="CQ7:CQ19" si="44">SUM(P7,AE7,AT7,BI7,BX7,CM7)</f>
        <v>0</v>
      </c>
      <c r="CR7" s="78">
        <f t="shared" ref="CR7:CR19" si="45">SUM(O7,AD7,AS7,BH7,BW7,CL7)</f>
        <v>0</v>
      </c>
    </row>
    <row r="8" spans="1:98">
      <c r="A8" s="112" t="s">
        <v>38</v>
      </c>
      <c r="B8" s="240"/>
      <c r="C8" s="241"/>
      <c r="D8" s="213"/>
      <c r="E8" s="214"/>
      <c r="F8" s="63">
        <f>(E8/12)*D8</f>
        <v>0</v>
      </c>
      <c r="G8" s="19">
        <v>5160</v>
      </c>
      <c r="H8" s="1">
        <f t="shared" si="1"/>
        <v>412.8</v>
      </c>
      <c r="I8" s="1">
        <f t="shared" si="1"/>
        <v>428.28000000000003</v>
      </c>
      <c r="J8" s="1">
        <f t="shared" si="2"/>
        <v>1656.29808</v>
      </c>
      <c r="K8" s="1">
        <f t="shared" si="2"/>
        <v>432.07775999999996</v>
      </c>
      <c r="L8" s="1">
        <f>12*SUM(G8:K8)</f>
        <v>97073.470079999999</v>
      </c>
      <c r="M8" s="1">
        <f t="shared" si="3"/>
        <v>0</v>
      </c>
      <c r="N8" s="1">
        <f t="shared" si="4"/>
        <v>0</v>
      </c>
      <c r="O8" s="54">
        <f t="shared" si="5"/>
        <v>0</v>
      </c>
      <c r="P8" s="1">
        <f t="shared" ref="P8:P16" si="46">F8*L8</f>
        <v>0</v>
      </c>
      <c r="Q8" s="1">
        <f t="shared" si="6"/>
        <v>0</v>
      </c>
      <c r="R8" s="5"/>
      <c r="S8" s="231"/>
      <c r="T8" s="214"/>
      <c r="U8" s="63">
        <f>(T8/12)*S8</f>
        <v>0</v>
      </c>
      <c r="V8" s="19">
        <f>G8*I1</f>
        <v>5436.06</v>
      </c>
      <c r="W8" s="1">
        <f t="shared" si="7"/>
        <v>434.88480000000004</v>
      </c>
      <c r="X8" s="1">
        <f t="shared" si="8"/>
        <v>451.19298000000003</v>
      </c>
      <c r="Y8" s="1">
        <f t="shared" si="9"/>
        <v>1744.9100272800001</v>
      </c>
      <c r="Z8" s="1">
        <f t="shared" si="9"/>
        <v>455.19392015999995</v>
      </c>
      <c r="AA8" s="1">
        <f>12*SUM(V8:Z8)</f>
        <v>102266.90072927999</v>
      </c>
      <c r="AB8" s="1">
        <f t="shared" si="10"/>
        <v>0</v>
      </c>
      <c r="AC8" s="1">
        <f t="shared" si="11"/>
        <v>0</v>
      </c>
      <c r="AD8" s="54">
        <f t="shared" si="12"/>
        <v>0</v>
      </c>
      <c r="AE8" s="169">
        <f t="shared" si="13"/>
        <v>0</v>
      </c>
      <c r="AF8" s="54">
        <f t="shared" si="14"/>
        <v>0</v>
      </c>
      <c r="AG8" s="5"/>
      <c r="AH8" s="231"/>
      <c r="AI8" s="214"/>
      <c r="AJ8" s="63">
        <f t="shared" si="15"/>
        <v>0</v>
      </c>
      <c r="AK8" s="19">
        <f>V8*I1</f>
        <v>5726.8892100000012</v>
      </c>
      <c r="AL8" s="1">
        <f t="shared" si="16"/>
        <v>458.15113680000013</v>
      </c>
      <c r="AM8" s="1">
        <f t="shared" si="16"/>
        <v>475.33180443000015</v>
      </c>
      <c r="AN8" s="1">
        <f t="shared" si="17"/>
        <v>1838.2627137394807</v>
      </c>
      <c r="AO8" s="1">
        <f t="shared" si="17"/>
        <v>479.5467948885601</v>
      </c>
      <c r="AP8" s="1">
        <f>12*SUM(AK8:AO8)</f>
        <v>107738.17991829652</v>
      </c>
      <c r="AQ8" s="1">
        <f t="shared" si="18"/>
        <v>0</v>
      </c>
      <c r="AR8" s="1">
        <f t="shared" si="19"/>
        <v>0</v>
      </c>
      <c r="AS8" s="54">
        <f t="shared" si="20"/>
        <v>0</v>
      </c>
      <c r="AT8" s="169">
        <f t="shared" ref="AT8:AT16" si="47">AJ8*AP8</f>
        <v>0</v>
      </c>
      <c r="AU8" s="54">
        <f t="shared" si="21"/>
        <v>0</v>
      </c>
      <c r="AV8" s="5"/>
      <c r="AW8" s="231"/>
      <c r="AX8" s="214"/>
      <c r="AY8" s="63">
        <f t="shared" si="22"/>
        <v>0</v>
      </c>
      <c r="AZ8" s="19">
        <f>AK8*I1</f>
        <v>6033.2777827350019</v>
      </c>
      <c r="BA8" s="1">
        <f t="shared" si="23"/>
        <v>482.66222261880017</v>
      </c>
      <c r="BB8" s="1">
        <f t="shared" si="23"/>
        <v>500.76205596700521</v>
      </c>
      <c r="BC8" s="1">
        <f t="shared" si="24"/>
        <v>1936.6097689245428</v>
      </c>
      <c r="BD8" s="1">
        <f t="shared" si="24"/>
        <v>505.20254841509808</v>
      </c>
      <c r="BE8" s="1">
        <f>12*SUM(AZ8:BD8)</f>
        <v>113502.17254392538</v>
      </c>
      <c r="BF8" s="1">
        <f t="shared" si="25"/>
        <v>0</v>
      </c>
      <c r="BG8" s="1">
        <f t="shared" si="26"/>
        <v>0</v>
      </c>
      <c r="BH8" s="54">
        <f t="shared" si="27"/>
        <v>0</v>
      </c>
      <c r="BI8" s="226">
        <f t="shared" ref="BI8:BI16" si="48">AY8*BE8</f>
        <v>0</v>
      </c>
      <c r="BJ8" s="202">
        <f t="shared" si="28"/>
        <v>0</v>
      </c>
      <c r="BK8" s="5"/>
      <c r="BL8" s="60"/>
      <c r="BM8" s="56"/>
      <c r="BN8" s="63">
        <f t="shared" si="29"/>
        <v>0</v>
      </c>
      <c r="BO8" s="19">
        <f>AZ8*I1</f>
        <v>6356.0581441113254</v>
      </c>
      <c r="BP8" s="1">
        <f t="shared" ref="BP8:BQ19" si="49">$BO8*BP$4</f>
        <v>508.48465152890606</v>
      </c>
      <c r="BQ8" s="1">
        <f t="shared" si="49"/>
        <v>527.55282596124005</v>
      </c>
      <c r="BR8" s="1">
        <f t="shared" ref="BR8:BS19" si="50">($BO8+$BP8+$BQ8)*BR$4</f>
        <v>2040.2183915620064</v>
      </c>
      <c r="BS8" s="1">
        <f t="shared" si="50"/>
        <v>532.23088475530596</v>
      </c>
      <c r="BT8" s="1">
        <f>12*SUM(BO8:BS8)</f>
        <v>119574.53877502543</v>
      </c>
      <c r="BU8" s="1">
        <f t="shared" si="30"/>
        <v>0</v>
      </c>
      <c r="BV8" s="1">
        <f t="shared" si="31"/>
        <v>0</v>
      </c>
      <c r="BW8" s="54">
        <f t="shared" si="32"/>
        <v>0</v>
      </c>
      <c r="BX8" s="169">
        <f t="shared" ref="BX8:BX16" si="51">BN8*BT8</f>
        <v>0</v>
      </c>
      <c r="BY8" s="54">
        <f t="shared" si="33"/>
        <v>0</v>
      </c>
      <c r="BZ8" s="16"/>
      <c r="CA8" s="60"/>
      <c r="CB8" s="56"/>
      <c r="CC8" s="63">
        <f t="shared" si="34"/>
        <v>0</v>
      </c>
      <c r="CD8" s="19">
        <f>BO8*I1</f>
        <v>6696.1072548212824</v>
      </c>
      <c r="CE8" s="1">
        <f t="shared" ref="CE8:CF19" si="52">$CD8*CE$4</f>
        <v>535.68858038570261</v>
      </c>
      <c r="CF8" s="1">
        <f t="shared" si="52"/>
        <v>555.77690215016651</v>
      </c>
      <c r="CG8" s="1">
        <f t="shared" ref="CG8:CH19" si="53">($CD8+$CE8+$CF8)*CG$4</f>
        <v>2149.3700755105742</v>
      </c>
      <c r="CH8" s="1">
        <f t="shared" si="53"/>
        <v>560.70523708971484</v>
      </c>
      <c r="CI8" s="1">
        <f>12*SUM(CD8:CH8)</f>
        <v>125971.7765994893</v>
      </c>
      <c r="CJ8" s="1">
        <f t="shared" si="35"/>
        <v>0</v>
      </c>
      <c r="CK8" s="1">
        <f t="shared" si="36"/>
        <v>0</v>
      </c>
      <c r="CL8" s="54">
        <f t="shared" si="37"/>
        <v>0</v>
      </c>
      <c r="CM8" s="169">
        <f t="shared" ref="CM8:CM16" si="54">CC8*CI8</f>
        <v>0</v>
      </c>
      <c r="CN8" s="54">
        <f t="shared" si="38"/>
        <v>0</v>
      </c>
      <c r="CO8" s="16"/>
      <c r="CP8" s="133">
        <f t="shared" si="39"/>
        <v>0</v>
      </c>
      <c r="CQ8" s="78">
        <f t="shared" si="44"/>
        <v>0</v>
      </c>
      <c r="CR8" s="78">
        <f t="shared" si="45"/>
        <v>0</v>
      </c>
      <c r="CT8" s="52"/>
    </row>
    <row r="9" spans="1:98">
      <c r="A9" s="112" t="s">
        <v>38</v>
      </c>
      <c r="B9" s="240"/>
      <c r="C9" s="241"/>
      <c r="D9" s="213"/>
      <c r="E9" s="214"/>
      <c r="F9" s="63">
        <f t="shared" si="0"/>
        <v>0</v>
      </c>
      <c r="G9" s="19">
        <v>5160</v>
      </c>
      <c r="H9" s="1">
        <f t="shared" si="1"/>
        <v>412.8</v>
      </c>
      <c r="I9" s="1">
        <f t="shared" si="1"/>
        <v>428.28000000000003</v>
      </c>
      <c r="J9" s="1">
        <f t="shared" si="2"/>
        <v>1656.29808</v>
      </c>
      <c r="K9" s="1">
        <f t="shared" si="2"/>
        <v>432.07775999999996</v>
      </c>
      <c r="L9" s="1">
        <f>12*SUM(G9:K9)</f>
        <v>97073.470079999999</v>
      </c>
      <c r="M9" s="1">
        <f t="shared" si="3"/>
        <v>0</v>
      </c>
      <c r="N9" s="1">
        <f t="shared" si="4"/>
        <v>0</v>
      </c>
      <c r="O9" s="54">
        <f t="shared" si="5"/>
        <v>0</v>
      </c>
      <c r="P9" s="1">
        <f t="shared" ref="P9" si="55">F9*L9</f>
        <v>0</v>
      </c>
      <c r="Q9" s="1">
        <f t="shared" si="6"/>
        <v>0</v>
      </c>
      <c r="R9" s="5"/>
      <c r="S9" s="231"/>
      <c r="T9" s="214"/>
      <c r="U9" s="63">
        <f>(T9/12)*S9</f>
        <v>0</v>
      </c>
      <c r="V9" s="19">
        <f>G9*I1</f>
        <v>5436.06</v>
      </c>
      <c r="W9" s="1">
        <f t="shared" si="7"/>
        <v>434.88480000000004</v>
      </c>
      <c r="X9" s="1">
        <f t="shared" si="8"/>
        <v>451.19298000000003</v>
      </c>
      <c r="Y9" s="1">
        <f t="shared" si="9"/>
        <v>1744.9100272800001</v>
      </c>
      <c r="Z9" s="1">
        <f t="shared" si="9"/>
        <v>455.19392015999995</v>
      </c>
      <c r="AA9" s="1">
        <f>12*SUM(V9:Z9)</f>
        <v>102266.90072927999</v>
      </c>
      <c r="AB9" s="1">
        <f t="shared" si="10"/>
        <v>0</v>
      </c>
      <c r="AC9" s="1">
        <f t="shared" si="11"/>
        <v>0</v>
      </c>
      <c r="AD9" s="54">
        <f t="shared" si="12"/>
        <v>0</v>
      </c>
      <c r="AE9" s="169">
        <f t="shared" si="13"/>
        <v>0</v>
      </c>
      <c r="AF9" s="54">
        <f t="shared" si="14"/>
        <v>0</v>
      </c>
      <c r="AG9" s="5"/>
      <c r="AH9" s="231"/>
      <c r="AI9" s="214"/>
      <c r="AJ9" s="63">
        <f t="shared" ref="AJ9" si="56">(AI9/12)*AH9</f>
        <v>0</v>
      </c>
      <c r="AK9" s="19">
        <f>V9*I1</f>
        <v>5726.8892100000012</v>
      </c>
      <c r="AL9" s="1">
        <f t="shared" si="16"/>
        <v>458.15113680000013</v>
      </c>
      <c r="AM9" s="1">
        <f t="shared" si="16"/>
        <v>475.33180443000015</v>
      </c>
      <c r="AN9" s="1">
        <f t="shared" si="17"/>
        <v>1838.2627137394807</v>
      </c>
      <c r="AO9" s="1">
        <f t="shared" si="17"/>
        <v>479.5467948885601</v>
      </c>
      <c r="AP9" s="1">
        <f>12*SUM(AK9:AO9)</f>
        <v>107738.17991829652</v>
      </c>
      <c r="AQ9" s="1">
        <f t="shared" si="18"/>
        <v>0</v>
      </c>
      <c r="AR9" s="1">
        <f t="shared" si="19"/>
        <v>0</v>
      </c>
      <c r="AS9" s="54">
        <f t="shared" si="20"/>
        <v>0</v>
      </c>
      <c r="AT9" s="169">
        <f t="shared" ref="AT9" si="57">AJ9*AP9</f>
        <v>0</v>
      </c>
      <c r="AU9" s="54">
        <f t="shared" si="21"/>
        <v>0</v>
      </c>
      <c r="AV9" s="5"/>
      <c r="AW9" s="231"/>
      <c r="AX9" s="214"/>
      <c r="AY9" s="63">
        <f t="shared" ref="AY9" si="58">(AX9/12)*AW9</f>
        <v>0</v>
      </c>
      <c r="AZ9" s="19">
        <f>AK9*I1</f>
        <v>6033.2777827350019</v>
      </c>
      <c r="BA9" s="1">
        <f t="shared" si="23"/>
        <v>482.66222261880017</v>
      </c>
      <c r="BB9" s="1">
        <f t="shared" si="23"/>
        <v>500.76205596700521</v>
      </c>
      <c r="BC9" s="1">
        <f t="shared" si="24"/>
        <v>1936.6097689245428</v>
      </c>
      <c r="BD9" s="1">
        <f t="shared" si="24"/>
        <v>505.20254841509808</v>
      </c>
      <c r="BE9" s="1">
        <f>12*SUM(AZ9:BD9)</f>
        <v>113502.17254392538</v>
      </c>
      <c r="BF9" s="1">
        <f t="shared" si="25"/>
        <v>0</v>
      </c>
      <c r="BG9" s="1">
        <f t="shared" si="26"/>
        <v>0</v>
      </c>
      <c r="BH9" s="54">
        <f t="shared" si="27"/>
        <v>0</v>
      </c>
      <c r="BI9" s="226">
        <f t="shared" ref="BI9" si="59">AY9*BE9</f>
        <v>0</v>
      </c>
      <c r="BJ9" s="202">
        <f t="shared" si="28"/>
        <v>0</v>
      </c>
      <c r="BK9" s="5"/>
      <c r="BL9" s="60"/>
      <c r="BM9" s="56"/>
      <c r="BN9" s="63">
        <f t="shared" ref="BN9" si="60">(BM9/12)*BL9</f>
        <v>0</v>
      </c>
      <c r="BO9" s="19">
        <f>AZ9*I1</f>
        <v>6356.0581441113254</v>
      </c>
      <c r="BP9" s="1">
        <f t="shared" si="49"/>
        <v>508.48465152890606</v>
      </c>
      <c r="BQ9" s="1">
        <f t="shared" si="49"/>
        <v>527.55282596124005</v>
      </c>
      <c r="BR9" s="1">
        <f t="shared" si="50"/>
        <v>2040.2183915620064</v>
      </c>
      <c r="BS9" s="1">
        <f t="shared" si="50"/>
        <v>532.23088475530596</v>
      </c>
      <c r="BT9" s="1">
        <f>12*SUM(BO9:BS9)</f>
        <v>119574.53877502543</v>
      </c>
      <c r="BU9" s="1">
        <f t="shared" si="30"/>
        <v>0</v>
      </c>
      <c r="BV9" s="1">
        <f t="shared" si="31"/>
        <v>0</v>
      </c>
      <c r="BW9" s="54">
        <f t="shared" si="32"/>
        <v>0</v>
      </c>
      <c r="BX9" s="169">
        <f t="shared" ref="BX9" si="61">BN9*BT9</f>
        <v>0</v>
      </c>
      <c r="BY9" s="54">
        <f t="shared" si="33"/>
        <v>0</v>
      </c>
      <c r="BZ9" s="16"/>
      <c r="CA9" s="60"/>
      <c r="CB9" s="56"/>
      <c r="CC9" s="63">
        <f t="shared" ref="CC9" si="62">(CB9/12)*CA9</f>
        <v>0</v>
      </c>
      <c r="CD9" s="19">
        <f>BO9*I1</f>
        <v>6696.1072548212824</v>
      </c>
      <c r="CE9" s="1">
        <f t="shared" si="52"/>
        <v>535.68858038570261</v>
      </c>
      <c r="CF9" s="1">
        <f t="shared" si="52"/>
        <v>555.77690215016651</v>
      </c>
      <c r="CG9" s="1">
        <f t="shared" si="53"/>
        <v>2149.3700755105742</v>
      </c>
      <c r="CH9" s="1">
        <f t="shared" si="53"/>
        <v>560.70523708971484</v>
      </c>
      <c r="CI9" s="1">
        <f>12*SUM(CD9:CH9)</f>
        <v>125971.7765994893</v>
      </c>
      <c r="CJ9" s="1">
        <f t="shared" si="35"/>
        <v>0</v>
      </c>
      <c r="CK9" s="1">
        <f t="shared" si="36"/>
        <v>0</v>
      </c>
      <c r="CL9" s="54">
        <f t="shared" si="37"/>
        <v>0</v>
      </c>
      <c r="CM9" s="169">
        <f t="shared" ref="CM9" si="63">CC9*CI9</f>
        <v>0</v>
      </c>
      <c r="CN9" s="54">
        <f t="shared" si="38"/>
        <v>0</v>
      </c>
      <c r="CO9" s="16"/>
      <c r="CP9" s="133">
        <f t="shared" si="39"/>
        <v>0</v>
      </c>
      <c r="CQ9" s="78">
        <f t="shared" si="44"/>
        <v>0</v>
      </c>
      <c r="CR9" s="78">
        <f t="shared" si="45"/>
        <v>0</v>
      </c>
      <c r="CT9" s="52"/>
    </row>
    <row r="10" spans="1:98">
      <c r="A10" s="112" t="s">
        <v>39</v>
      </c>
      <c r="B10" s="240"/>
      <c r="C10" s="241"/>
      <c r="D10" s="213"/>
      <c r="E10" s="214"/>
      <c r="F10" s="63">
        <f t="shared" si="0"/>
        <v>0</v>
      </c>
      <c r="G10" s="19">
        <v>3598</v>
      </c>
      <c r="H10" s="1">
        <f t="shared" si="1"/>
        <v>287.84000000000003</v>
      </c>
      <c r="I10" s="1">
        <f t="shared" si="1"/>
        <v>298.63400000000001</v>
      </c>
      <c r="J10" s="1">
        <f t="shared" si="2"/>
        <v>1154.9148240000002</v>
      </c>
      <c r="K10" s="1">
        <f t="shared" si="2"/>
        <v>301.282128</v>
      </c>
      <c r="L10" s="1">
        <f t="shared" ref="L10:L16" si="64">12*SUM(G10:K10)</f>
        <v>67688.051424000005</v>
      </c>
      <c r="M10" s="1">
        <f t="shared" si="3"/>
        <v>0</v>
      </c>
      <c r="N10" s="1">
        <f t="shared" si="4"/>
        <v>0</v>
      </c>
      <c r="O10" s="54">
        <f t="shared" si="5"/>
        <v>0</v>
      </c>
      <c r="P10" s="1">
        <f t="shared" si="46"/>
        <v>0</v>
      </c>
      <c r="Q10" s="1">
        <f t="shared" si="6"/>
        <v>0</v>
      </c>
      <c r="R10" s="5"/>
      <c r="S10" s="231"/>
      <c r="T10" s="214"/>
      <c r="U10" s="63">
        <f t="shared" ref="U10:U16" si="65">(T10/12)*S10</f>
        <v>0</v>
      </c>
      <c r="V10" s="19">
        <f>G10*I1</f>
        <v>3790.4930000000004</v>
      </c>
      <c r="W10" s="1">
        <f t="shared" si="7"/>
        <v>303.23944000000006</v>
      </c>
      <c r="X10" s="1">
        <f t="shared" si="8"/>
        <v>314.61091900000002</v>
      </c>
      <c r="Y10" s="1">
        <f t="shared" si="9"/>
        <v>1216.7027670840002</v>
      </c>
      <c r="Z10" s="1">
        <f t="shared" si="9"/>
        <v>317.40072184799999</v>
      </c>
      <c r="AA10" s="1">
        <f t="shared" ref="AA10:AA16" si="66">12*SUM(V10:Z10)</f>
        <v>71309.362175184011</v>
      </c>
      <c r="AB10" s="1">
        <f t="shared" si="10"/>
        <v>0</v>
      </c>
      <c r="AC10" s="1">
        <f t="shared" si="11"/>
        <v>0</v>
      </c>
      <c r="AD10" s="54">
        <f t="shared" si="12"/>
        <v>0</v>
      </c>
      <c r="AE10" s="169">
        <f t="shared" si="13"/>
        <v>0</v>
      </c>
      <c r="AF10" s="54">
        <f t="shared" si="14"/>
        <v>0</v>
      </c>
      <c r="AG10" s="5"/>
      <c r="AH10" s="231"/>
      <c r="AI10" s="214"/>
      <c r="AJ10" s="63">
        <f t="shared" si="15"/>
        <v>0</v>
      </c>
      <c r="AK10" s="19">
        <f>V10*I1</f>
        <v>3993.2843755000008</v>
      </c>
      <c r="AL10" s="1">
        <f t="shared" si="16"/>
        <v>319.46275004000006</v>
      </c>
      <c r="AM10" s="1">
        <f t="shared" si="16"/>
        <v>331.44260316650008</v>
      </c>
      <c r="AN10" s="1">
        <f t="shared" si="17"/>
        <v>1281.7963651229943</v>
      </c>
      <c r="AO10" s="1">
        <f t="shared" si="17"/>
        <v>334.38166046686797</v>
      </c>
      <c r="AP10" s="1">
        <f t="shared" ref="AP10:AP16" si="67">12*SUM(AK10:AO10)</f>
        <v>75124.413051556359</v>
      </c>
      <c r="AQ10" s="1">
        <f t="shared" si="18"/>
        <v>0</v>
      </c>
      <c r="AR10" s="1">
        <f t="shared" si="19"/>
        <v>0</v>
      </c>
      <c r="AS10" s="54">
        <f t="shared" si="20"/>
        <v>0</v>
      </c>
      <c r="AT10" s="169">
        <f t="shared" si="47"/>
        <v>0</v>
      </c>
      <c r="AU10" s="54">
        <f t="shared" si="21"/>
        <v>0</v>
      </c>
      <c r="AV10" s="5"/>
      <c r="AW10" s="231"/>
      <c r="AX10" s="214"/>
      <c r="AY10" s="63">
        <f>(AX10/12)*AW10</f>
        <v>0</v>
      </c>
      <c r="AZ10" s="19">
        <f>AK10*I1</f>
        <v>4206.925089589251</v>
      </c>
      <c r="BA10" s="1">
        <f t="shared" si="23"/>
        <v>336.55400716714007</v>
      </c>
      <c r="BB10" s="1">
        <f t="shared" si="23"/>
        <v>349.17478243590784</v>
      </c>
      <c r="BC10" s="1">
        <f t="shared" si="24"/>
        <v>1350.3724706570747</v>
      </c>
      <c r="BD10" s="1">
        <f t="shared" si="24"/>
        <v>352.27107930184553</v>
      </c>
      <c r="BE10" s="1">
        <f t="shared" ref="BE10:BE16" si="68">12*SUM(AZ10:BD10)</f>
        <v>79143.569149814633</v>
      </c>
      <c r="BF10" s="1">
        <f t="shared" si="25"/>
        <v>0</v>
      </c>
      <c r="BG10" s="1">
        <f t="shared" si="26"/>
        <v>0</v>
      </c>
      <c r="BH10" s="54">
        <f t="shared" si="27"/>
        <v>0</v>
      </c>
      <c r="BI10" s="226">
        <f>AY10*BE10</f>
        <v>0</v>
      </c>
      <c r="BJ10" s="202">
        <f t="shared" si="28"/>
        <v>0</v>
      </c>
      <c r="BK10" s="5"/>
      <c r="BL10" s="60"/>
      <c r="BM10" s="56"/>
      <c r="BN10" s="63">
        <f t="shared" si="29"/>
        <v>0</v>
      </c>
      <c r="BO10" s="19">
        <f>AZ10*I1</f>
        <v>4431.9955818822764</v>
      </c>
      <c r="BP10" s="1">
        <f t="shared" si="49"/>
        <v>354.5596465505821</v>
      </c>
      <c r="BQ10" s="1">
        <f t="shared" si="49"/>
        <v>367.85563329622897</v>
      </c>
      <c r="BR10" s="1">
        <f t="shared" si="50"/>
        <v>1422.6173978372283</v>
      </c>
      <c r="BS10" s="1">
        <f t="shared" si="50"/>
        <v>371.11758204449427</v>
      </c>
      <c r="BT10" s="1">
        <f t="shared" ref="BT10:BT16" si="69">12*SUM(BO10:BS10)</f>
        <v>83377.750099329714</v>
      </c>
      <c r="BU10" s="1">
        <f t="shared" si="30"/>
        <v>0</v>
      </c>
      <c r="BV10" s="1">
        <f t="shared" si="31"/>
        <v>0</v>
      </c>
      <c r="BW10" s="54">
        <f t="shared" si="32"/>
        <v>0</v>
      </c>
      <c r="BX10" s="169">
        <f t="shared" si="51"/>
        <v>0</v>
      </c>
      <c r="BY10" s="54">
        <f t="shared" si="33"/>
        <v>0</v>
      </c>
      <c r="BZ10" s="16"/>
      <c r="CA10" s="60"/>
      <c r="CB10" s="56"/>
      <c r="CC10" s="63">
        <f t="shared" si="34"/>
        <v>0</v>
      </c>
      <c r="CD10" s="19">
        <f>BO10*I1</f>
        <v>4669.107345512979</v>
      </c>
      <c r="CE10" s="1">
        <f t="shared" si="52"/>
        <v>373.52858764103831</v>
      </c>
      <c r="CF10" s="1">
        <f t="shared" si="52"/>
        <v>387.53590967757725</v>
      </c>
      <c r="CG10" s="1">
        <f t="shared" si="53"/>
        <v>1498.7274286215202</v>
      </c>
      <c r="CH10" s="1">
        <f t="shared" si="53"/>
        <v>390.97237268387477</v>
      </c>
      <c r="CI10" s="1">
        <f t="shared" ref="CI10:CI16" si="70">12*SUM(CD10:CH10)</f>
        <v>87838.459729643859</v>
      </c>
      <c r="CJ10" s="1">
        <f t="shared" si="35"/>
        <v>0</v>
      </c>
      <c r="CK10" s="1">
        <f t="shared" si="36"/>
        <v>0</v>
      </c>
      <c r="CL10" s="54">
        <f t="shared" si="37"/>
        <v>0</v>
      </c>
      <c r="CM10" s="169">
        <f t="shared" si="54"/>
        <v>0</v>
      </c>
      <c r="CN10" s="54">
        <f t="shared" si="38"/>
        <v>0</v>
      </c>
      <c r="CO10" s="16"/>
      <c r="CP10" s="133">
        <f t="shared" si="39"/>
        <v>0</v>
      </c>
      <c r="CQ10" s="78">
        <f t="shared" si="44"/>
        <v>0</v>
      </c>
      <c r="CR10" s="78">
        <f t="shared" si="45"/>
        <v>0</v>
      </c>
    </row>
    <row r="11" spans="1:98">
      <c r="A11" s="112" t="s">
        <v>39</v>
      </c>
      <c r="B11" s="240"/>
      <c r="C11" s="241"/>
      <c r="D11" s="213"/>
      <c r="E11" s="214"/>
      <c r="F11" s="63">
        <f t="shared" si="0"/>
        <v>0</v>
      </c>
      <c r="G11" s="19">
        <v>3598</v>
      </c>
      <c r="H11" s="1">
        <f t="shared" si="1"/>
        <v>287.84000000000003</v>
      </c>
      <c r="I11" s="1">
        <f t="shared" si="1"/>
        <v>298.63400000000001</v>
      </c>
      <c r="J11" s="1">
        <f t="shared" si="2"/>
        <v>1154.9148240000002</v>
      </c>
      <c r="K11" s="1">
        <f t="shared" si="2"/>
        <v>301.282128</v>
      </c>
      <c r="L11" s="1">
        <f t="shared" si="64"/>
        <v>67688.051424000005</v>
      </c>
      <c r="M11" s="1">
        <f t="shared" si="3"/>
        <v>0</v>
      </c>
      <c r="N11" s="1">
        <f t="shared" si="4"/>
        <v>0</v>
      </c>
      <c r="O11" s="54">
        <f t="shared" si="5"/>
        <v>0</v>
      </c>
      <c r="P11" s="1">
        <f t="shared" ref="P11" si="71">F11*L11</f>
        <v>0</v>
      </c>
      <c r="Q11" s="1">
        <f t="shared" si="6"/>
        <v>0</v>
      </c>
      <c r="R11" s="5"/>
      <c r="S11" s="231"/>
      <c r="T11" s="214"/>
      <c r="U11" s="63">
        <f t="shared" ref="U11" si="72">(T11/12)*S11</f>
        <v>0</v>
      </c>
      <c r="V11" s="19">
        <f>G11*I1</f>
        <v>3790.4930000000004</v>
      </c>
      <c r="W11" s="1">
        <f t="shared" si="7"/>
        <v>303.23944000000006</v>
      </c>
      <c r="X11" s="1">
        <f t="shared" si="8"/>
        <v>314.61091900000002</v>
      </c>
      <c r="Y11" s="1">
        <f t="shared" si="9"/>
        <v>1216.7027670840002</v>
      </c>
      <c r="Z11" s="1">
        <f t="shared" si="9"/>
        <v>317.40072184799999</v>
      </c>
      <c r="AA11" s="1">
        <f t="shared" ref="AA11" si="73">12*SUM(V11:Z11)</f>
        <v>71309.362175184011</v>
      </c>
      <c r="AB11" s="1">
        <f t="shared" si="10"/>
        <v>0</v>
      </c>
      <c r="AC11" s="1">
        <f t="shared" si="11"/>
        <v>0</v>
      </c>
      <c r="AD11" s="54">
        <f t="shared" si="12"/>
        <v>0</v>
      </c>
      <c r="AE11" s="169">
        <f t="shared" si="13"/>
        <v>0</v>
      </c>
      <c r="AF11" s="54">
        <f t="shared" si="14"/>
        <v>0</v>
      </c>
      <c r="AG11" s="5"/>
      <c r="AH11" s="231"/>
      <c r="AI11" s="214"/>
      <c r="AJ11" s="63">
        <f t="shared" ref="AJ11" si="74">(AI11/12)*AH11</f>
        <v>0</v>
      </c>
      <c r="AK11" s="19">
        <f>V11*I1</f>
        <v>3993.2843755000008</v>
      </c>
      <c r="AL11" s="1">
        <f t="shared" si="16"/>
        <v>319.46275004000006</v>
      </c>
      <c r="AM11" s="1">
        <f t="shared" si="16"/>
        <v>331.44260316650008</v>
      </c>
      <c r="AN11" s="1">
        <f t="shared" si="17"/>
        <v>1281.7963651229943</v>
      </c>
      <c r="AO11" s="1">
        <f t="shared" si="17"/>
        <v>334.38166046686797</v>
      </c>
      <c r="AP11" s="1">
        <f t="shared" ref="AP11" si="75">12*SUM(AK11:AO11)</f>
        <v>75124.413051556359</v>
      </c>
      <c r="AQ11" s="1">
        <f t="shared" si="18"/>
        <v>0</v>
      </c>
      <c r="AR11" s="1">
        <f t="shared" si="19"/>
        <v>0</v>
      </c>
      <c r="AS11" s="54">
        <f t="shared" si="20"/>
        <v>0</v>
      </c>
      <c r="AT11" s="169">
        <f t="shared" ref="AT11" si="76">AJ11*AP11</f>
        <v>0</v>
      </c>
      <c r="AU11" s="54">
        <f t="shared" si="21"/>
        <v>0</v>
      </c>
      <c r="AV11" s="5"/>
      <c r="AW11" s="231"/>
      <c r="AX11" s="214"/>
      <c r="AY11" s="63">
        <f>(AX11/12)*AW11</f>
        <v>0</v>
      </c>
      <c r="AZ11" s="19">
        <f>AK11*I1</f>
        <v>4206.925089589251</v>
      </c>
      <c r="BA11" s="1">
        <f t="shared" si="23"/>
        <v>336.55400716714007</v>
      </c>
      <c r="BB11" s="1">
        <f t="shared" si="23"/>
        <v>349.17478243590784</v>
      </c>
      <c r="BC11" s="1">
        <f t="shared" si="24"/>
        <v>1350.3724706570747</v>
      </c>
      <c r="BD11" s="1">
        <f t="shared" si="24"/>
        <v>352.27107930184553</v>
      </c>
      <c r="BE11" s="1">
        <f t="shared" ref="BE11" si="77">12*SUM(AZ11:BD11)</f>
        <v>79143.569149814633</v>
      </c>
      <c r="BF11" s="1">
        <f t="shared" si="25"/>
        <v>0</v>
      </c>
      <c r="BG11" s="1">
        <f t="shared" si="26"/>
        <v>0</v>
      </c>
      <c r="BH11" s="54">
        <f t="shared" si="27"/>
        <v>0</v>
      </c>
      <c r="BI11" s="226">
        <f>AY11*BE11</f>
        <v>0</v>
      </c>
      <c r="BJ11" s="202">
        <f t="shared" si="28"/>
        <v>0</v>
      </c>
      <c r="BK11" s="5"/>
      <c r="BL11" s="60"/>
      <c r="BM11" s="56"/>
      <c r="BN11" s="63">
        <f t="shared" ref="BN11" si="78">(BM11/12)*BL11</f>
        <v>0</v>
      </c>
      <c r="BO11" s="19">
        <f>AZ11*I1</f>
        <v>4431.9955818822764</v>
      </c>
      <c r="BP11" s="1">
        <f t="shared" si="49"/>
        <v>354.5596465505821</v>
      </c>
      <c r="BQ11" s="1">
        <f t="shared" si="49"/>
        <v>367.85563329622897</v>
      </c>
      <c r="BR11" s="1">
        <f t="shared" si="50"/>
        <v>1422.6173978372283</v>
      </c>
      <c r="BS11" s="1">
        <f t="shared" si="50"/>
        <v>371.11758204449427</v>
      </c>
      <c r="BT11" s="1">
        <f t="shared" ref="BT11" si="79">12*SUM(BO11:BS11)</f>
        <v>83377.750099329714</v>
      </c>
      <c r="BU11" s="1">
        <f t="shared" si="30"/>
        <v>0</v>
      </c>
      <c r="BV11" s="1">
        <f t="shared" si="31"/>
        <v>0</v>
      </c>
      <c r="BW11" s="54">
        <f t="shared" si="32"/>
        <v>0</v>
      </c>
      <c r="BX11" s="169">
        <f t="shared" ref="BX11" si="80">BN11*BT11</f>
        <v>0</v>
      </c>
      <c r="BY11" s="54">
        <f t="shared" si="33"/>
        <v>0</v>
      </c>
      <c r="BZ11" s="16"/>
      <c r="CA11" s="60"/>
      <c r="CB11" s="56"/>
      <c r="CC11" s="63">
        <f t="shared" ref="CC11" si="81">(CB11/12)*CA11</f>
        <v>0</v>
      </c>
      <c r="CD11" s="19">
        <f>BO11*I1</f>
        <v>4669.107345512979</v>
      </c>
      <c r="CE11" s="1">
        <f t="shared" si="52"/>
        <v>373.52858764103831</v>
      </c>
      <c r="CF11" s="1">
        <f t="shared" si="52"/>
        <v>387.53590967757725</v>
      </c>
      <c r="CG11" s="1">
        <f t="shared" si="53"/>
        <v>1498.7274286215202</v>
      </c>
      <c r="CH11" s="1">
        <f t="shared" si="53"/>
        <v>390.97237268387477</v>
      </c>
      <c r="CI11" s="1">
        <f t="shared" ref="CI11" si="82">12*SUM(CD11:CH11)</f>
        <v>87838.459729643859</v>
      </c>
      <c r="CJ11" s="1">
        <f t="shared" si="35"/>
        <v>0</v>
      </c>
      <c r="CK11" s="1">
        <f t="shared" si="36"/>
        <v>0</v>
      </c>
      <c r="CL11" s="54">
        <f t="shared" si="37"/>
        <v>0</v>
      </c>
      <c r="CM11" s="169">
        <f t="shared" ref="CM11" si="83">CC11*CI11</f>
        <v>0</v>
      </c>
      <c r="CN11" s="54">
        <f t="shared" si="38"/>
        <v>0</v>
      </c>
      <c r="CO11" s="16"/>
      <c r="CP11" s="133">
        <f t="shared" si="39"/>
        <v>0</v>
      </c>
      <c r="CQ11" s="78">
        <f t="shared" si="44"/>
        <v>0</v>
      </c>
      <c r="CR11" s="78">
        <f t="shared" si="45"/>
        <v>0</v>
      </c>
    </row>
    <row r="12" spans="1:98">
      <c r="A12" s="112" t="s">
        <v>40</v>
      </c>
      <c r="B12" s="240"/>
      <c r="C12" s="241"/>
      <c r="D12" s="213"/>
      <c r="E12" s="214"/>
      <c r="F12" s="63">
        <f t="shared" si="0"/>
        <v>0</v>
      </c>
      <c r="G12" s="19">
        <v>4313</v>
      </c>
      <c r="H12" s="1">
        <f t="shared" si="1"/>
        <v>345.04</v>
      </c>
      <c r="I12" s="1">
        <f t="shared" si="1"/>
        <v>357.97900000000004</v>
      </c>
      <c r="J12" s="1">
        <f t="shared" si="2"/>
        <v>1384.4212440000001</v>
      </c>
      <c r="K12" s="1">
        <f t="shared" si="2"/>
        <v>361.153368</v>
      </c>
      <c r="L12" s="1">
        <f t="shared" si="64"/>
        <v>81139.123344000007</v>
      </c>
      <c r="M12" s="1">
        <f t="shared" si="3"/>
        <v>0</v>
      </c>
      <c r="N12" s="1">
        <f t="shared" si="4"/>
        <v>0</v>
      </c>
      <c r="O12" s="54">
        <f t="shared" si="5"/>
        <v>0</v>
      </c>
      <c r="P12" s="1">
        <f t="shared" si="46"/>
        <v>0</v>
      </c>
      <c r="Q12" s="1">
        <f t="shared" si="6"/>
        <v>0</v>
      </c>
      <c r="R12" s="5"/>
      <c r="S12" s="231"/>
      <c r="T12" s="214"/>
      <c r="U12" s="63">
        <f>(T12/12)*S12</f>
        <v>0</v>
      </c>
      <c r="V12" s="19">
        <f>G12*I1</f>
        <v>4543.7455</v>
      </c>
      <c r="W12" s="1">
        <f t="shared" si="7"/>
        <v>363.49964</v>
      </c>
      <c r="X12" s="1">
        <f t="shared" si="8"/>
        <v>377.1308765</v>
      </c>
      <c r="Y12" s="1">
        <f t="shared" si="9"/>
        <v>1458.4877805540002</v>
      </c>
      <c r="Z12" s="1">
        <f t="shared" si="9"/>
        <v>380.47507318800001</v>
      </c>
      <c r="AA12" s="1">
        <f t="shared" si="66"/>
        <v>85480.066442904004</v>
      </c>
      <c r="AB12" s="1">
        <f t="shared" si="10"/>
        <v>0</v>
      </c>
      <c r="AC12" s="1">
        <f t="shared" si="11"/>
        <v>0</v>
      </c>
      <c r="AD12" s="54">
        <f t="shared" si="12"/>
        <v>0</v>
      </c>
      <c r="AE12" s="169">
        <f t="shared" si="13"/>
        <v>0</v>
      </c>
      <c r="AF12" s="54">
        <f t="shared" si="14"/>
        <v>0</v>
      </c>
      <c r="AG12" s="5"/>
      <c r="AH12" s="231"/>
      <c r="AI12" s="214"/>
      <c r="AJ12" s="63">
        <f t="shared" si="15"/>
        <v>0</v>
      </c>
      <c r="AK12" s="19">
        <f>V12*I1</f>
        <v>4786.8358842500002</v>
      </c>
      <c r="AL12" s="1">
        <f t="shared" si="16"/>
        <v>382.94687074000001</v>
      </c>
      <c r="AM12" s="1">
        <f t="shared" si="16"/>
        <v>397.30737839275002</v>
      </c>
      <c r="AN12" s="1">
        <f t="shared" si="17"/>
        <v>1536.5168768136393</v>
      </c>
      <c r="AO12" s="1">
        <f t="shared" si="17"/>
        <v>400.83048960355802</v>
      </c>
      <c r="AP12" s="1">
        <f t="shared" si="67"/>
        <v>90053.249997599371</v>
      </c>
      <c r="AQ12" s="1">
        <f t="shared" si="18"/>
        <v>0</v>
      </c>
      <c r="AR12" s="1">
        <f t="shared" si="19"/>
        <v>0</v>
      </c>
      <c r="AS12" s="54">
        <f t="shared" si="20"/>
        <v>0</v>
      </c>
      <c r="AT12" s="169">
        <f t="shared" si="47"/>
        <v>0</v>
      </c>
      <c r="AU12" s="54">
        <f t="shared" si="21"/>
        <v>0</v>
      </c>
      <c r="AV12" s="5"/>
      <c r="AW12" s="231"/>
      <c r="AX12" s="214"/>
      <c r="AY12" s="63">
        <f t="shared" si="22"/>
        <v>0</v>
      </c>
      <c r="AZ12" s="19">
        <f>AK12*I1</f>
        <v>5042.9316040573758</v>
      </c>
      <c r="BA12" s="1">
        <f t="shared" si="23"/>
        <v>403.43452832459008</v>
      </c>
      <c r="BB12" s="1">
        <f t="shared" si="23"/>
        <v>418.56332313676222</v>
      </c>
      <c r="BC12" s="1">
        <f t="shared" si="24"/>
        <v>1618.720529723169</v>
      </c>
      <c r="BD12" s="1">
        <f t="shared" si="24"/>
        <v>422.27492079734839</v>
      </c>
      <c r="BE12" s="1">
        <f t="shared" si="68"/>
        <v>94871.098872470931</v>
      </c>
      <c r="BF12" s="1">
        <f t="shared" si="25"/>
        <v>0</v>
      </c>
      <c r="BG12" s="1">
        <f t="shared" si="26"/>
        <v>0</v>
      </c>
      <c r="BH12" s="54">
        <f t="shared" si="27"/>
        <v>0</v>
      </c>
      <c r="BI12" s="226">
        <f t="shared" si="48"/>
        <v>0</v>
      </c>
      <c r="BJ12" s="202">
        <f t="shared" si="28"/>
        <v>0</v>
      </c>
      <c r="BK12" s="5"/>
      <c r="BL12" s="60"/>
      <c r="BM12" s="56"/>
      <c r="BN12" s="63">
        <f t="shared" si="29"/>
        <v>0</v>
      </c>
      <c r="BO12" s="19">
        <f>AZ12*I1</f>
        <v>5312.7284448744458</v>
      </c>
      <c r="BP12" s="1">
        <f t="shared" si="49"/>
        <v>425.01827558995569</v>
      </c>
      <c r="BQ12" s="1">
        <f t="shared" si="49"/>
        <v>440.95646092457901</v>
      </c>
      <c r="BR12" s="1">
        <f t="shared" si="50"/>
        <v>1705.3220780633587</v>
      </c>
      <c r="BS12" s="1">
        <f t="shared" si="50"/>
        <v>444.86662906000657</v>
      </c>
      <c r="BT12" s="1">
        <f t="shared" si="69"/>
        <v>99946.702662148149</v>
      </c>
      <c r="BU12" s="1">
        <f t="shared" si="30"/>
        <v>0</v>
      </c>
      <c r="BV12" s="1">
        <f t="shared" si="31"/>
        <v>0</v>
      </c>
      <c r="BW12" s="54">
        <f t="shared" si="32"/>
        <v>0</v>
      </c>
      <c r="BX12" s="169">
        <f t="shared" si="51"/>
        <v>0</v>
      </c>
      <c r="BY12" s="54">
        <f t="shared" si="33"/>
        <v>0</v>
      </c>
      <c r="BZ12" s="16"/>
      <c r="CA12" s="60"/>
      <c r="CB12" s="56"/>
      <c r="CC12" s="63">
        <f t="shared" si="34"/>
        <v>0</v>
      </c>
      <c r="CD12" s="19">
        <f>BO12*I1</f>
        <v>5596.9594166752295</v>
      </c>
      <c r="CE12" s="1">
        <f t="shared" si="52"/>
        <v>447.75675333401836</v>
      </c>
      <c r="CF12" s="1">
        <f t="shared" si="52"/>
        <v>464.5476315840441</v>
      </c>
      <c r="CG12" s="1">
        <f t="shared" si="53"/>
        <v>1796.5568092397486</v>
      </c>
      <c r="CH12" s="1">
        <f t="shared" si="53"/>
        <v>468.66699371471697</v>
      </c>
      <c r="CI12" s="1">
        <f t="shared" si="70"/>
        <v>105293.85125457306</v>
      </c>
      <c r="CJ12" s="1">
        <f t="shared" si="35"/>
        <v>0</v>
      </c>
      <c r="CK12" s="1">
        <f t="shared" si="36"/>
        <v>0</v>
      </c>
      <c r="CL12" s="54">
        <f t="shared" si="37"/>
        <v>0</v>
      </c>
      <c r="CM12" s="169">
        <f t="shared" si="54"/>
        <v>0</v>
      </c>
      <c r="CN12" s="54">
        <f t="shared" si="38"/>
        <v>0</v>
      </c>
      <c r="CO12" s="16"/>
      <c r="CP12" s="133">
        <f t="shared" si="39"/>
        <v>0</v>
      </c>
      <c r="CQ12" s="78">
        <f t="shared" si="44"/>
        <v>0</v>
      </c>
      <c r="CR12" s="78">
        <f t="shared" si="45"/>
        <v>0</v>
      </c>
    </row>
    <row r="13" spans="1:98">
      <c r="A13" s="112" t="s">
        <v>40</v>
      </c>
      <c r="B13" s="240"/>
      <c r="C13" s="241"/>
      <c r="D13" s="213"/>
      <c r="E13" s="214"/>
      <c r="F13" s="63">
        <f t="shared" si="0"/>
        <v>0</v>
      </c>
      <c r="G13" s="19">
        <v>4313</v>
      </c>
      <c r="H13" s="1">
        <f t="shared" si="1"/>
        <v>345.04</v>
      </c>
      <c r="I13" s="1">
        <f t="shared" si="1"/>
        <v>357.97900000000004</v>
      </c>
      <c r="J13" s="1">
        <f t="shared" si="2"/>
        <v>1384.4212440000001</v>
      </c>
      <c r="K13" s="1">
        <f t="shared" si="2"/>
        <v>361.153368</v>
      </c>
      <c r="L13" s="1">
        <f t="shared" ref="L13" si="84">12*SUM(G13:K13)</f>
        <v>81139.123344000007</v>
      </c>
      <c r="M13" s="1">
        <f t="shared" si="3"/>
        <v>0</v>
      </c>
      <c r="N13" s="1">
        <f t="shared" si="4"/>
        <v>0</v>
      </c>
      <c r="O13" s="54">
        <f t="shared" si="5"/>
        <v>0</v>
      </c>
      <c r="P13" s="1">
        <f t="shared" ref="P13" si="85">F13*L13</f>
        <v>0</v>
      </c>
      <c r="Q13" s="1">
        <f t="shared" si="6"/>
        <v>0</v>
      </c>
      <c r="R13" s="5"/>
      <c r="S13" s="231"/>
      <c r="T13" s="214"/>
      <c r="U13" s="63">
        <f>(T13/12)*S13</f>
        <v>0</v>
      </c>
      <c r="V13" s="19">
        <f>G13*I1</f>
        <v>4543.7455</v>
      </c>
      <c r="W13" s="1">
        <f t="shared" si="7"/>
        <v>363.49964</v>
      </c>
      <c r="X13" s="1">
        <f t="shared" si="8"/>
        <v>377.1308765</v>
      </c>
      <c r="Y13" s="1">
        <f t="shared" si="9"/>
        <v>1458.4877805540002</v>
      </c>
      <c r="Z13" s="1">
        <f t="shared" si="9"/>
        <v>380.47507318800001</v>
      </c>
      <c r="AA13" s="1">
        <f t="shared" ref="AA13" si="86">12*SUM(V13:Z13)</f>
        <v>85480.066442904004</v>
      </c>
      <c r="AB13" s="1">
        <f t="shared" si="10"/>
        <v>0</v>
      </c>
      <c r="AC13" s="1">
        <f t="shared" si="11"/>
        <v>0</v>
      </c>
      <c r="AD13" s="54">
        <f t="shared" si="12"/>
        <v>0</v>
      </c>
      <c r="AE13" s="169">
        <f t="shared" si="13"/>
        <v>0</v>
      </c>
      <c r="AF13" s="54">
        <f t="shared" si="14"/>
        <v>0</v>
      </c>
      <c r="AG13" s="5"/>
      <c r="AH13" s="231"/>
      <c r="AI13" s="214"/>
      <c r="AJ13" s="63">
        <f t="shared" ref="AJ13" si="87">(AI13/12)*AH13</f>
        <v>0</v>
      </c>
      <c r="AK13" s="19">
        <f>V13*I1</f>
        <v>4786.8358842500002</v>
      </c>
      <c r="AL13" s="1">
        <f t="shared" si="16"/>
        <v>382.94687074000001</v>
      </c>
      <c r="AM13" s="1">
        <f t="shared" si="16"/>
        <v>397.30737839275002</v>
      </c>
      <c r="AN13" s="1">
        <f t="shared" si="17"/>
        <v>1536.5168768136393</v>
      </c>
      <c r="AO13" s="1">
        <f t="shared" si="17"/>
        <v>400.83048960355802</v>
      </c>
      <c r="AP13" s="1">
        <f t="shared" ref="AP13" si="88">12*SUM(AK13:AO13)</f>
        <v>90053.249997599371</v>
      </c>
      <c r="AQ13" s="1">
        <f t="shared" si="18"/>
        <v>0</v>
      </c>
      <c r="AR13" s="1">
        <f t="shared" si="19"/>
        <v>0</v>
      </c>
      <c r="AS13" s="54">
        <f t="shared" si="20"/>
        <v>0</v>
      </c>
      <c r="AT13" s="169">
        <f t="shared" ref="AT13" si="89">AJ13*AP13</f>
        <v>0</v>
      </c>
      <c r="AU13" s="54">
        <f t="shared" si="21"/>
        <v>0</v>
      </c>
      <c r="AV13" s="5"/>
      <c r="AW13" s="231"/>
      <c r="AX13" s="214"/>
      <c r="AY13" s="63">
        <f t="shared" ref="AY13" si="90">(AX13/12)*AW13</f>
        <v>0</v>
      </c>
      <c r="AZ13" s="19">
        <f>AK13*I1</f>
        <v>5042.9316040573758</v>
      </c>
      <c r="BA13" s="1">
        <f t="shared" si="23"/>
        <v>403.43452832459008</v>
      </c>
      <c r="BB13" s="1">
        <f t="shared" si="23"/>
        <v>418.56332313676222</v>
      </c>
      <c r="BC13" s="1">
        <f t="shared" si="24"/>
        <v>1618.720529723169</v>
      </c>
      <c r="BD13" s="1">
        <f t="shared" si="24"/>
        <v>422.27492079734839</v>
      </c>
      <c r="BE13" s="1">
        <f t="shared" ref="BE13" si="91">12*SUM(AZ13:BD13)</f>
        <v>94871.098872470931</v>
      </c>
      <c r="BF13" s="1">
        <f t="shared" si="25"/>
        <v>0</v>
      </c>
      <c r="BG13" s="1">
        <f t="shared" si="26"/>
        <v>0</v>
      </c>
      <c r="BH13" s="54">
        <f t="shared" si="27"/>
        <v>0</v>
      </c>
      <c r="BI13" s="226">
        <f t="shared" ref="BI13" si="92">AY13*BE13</f>
        <v>0</v>
      </c>
      <c r="BJ13" s="202">
        <f t="shared" si="28"/>
        <v>0</v>
      </c>
      <c r="BK13" s="5"/>
      <c r="BL13" s="60"/>
      <c r="BM13" s="56"/>
      <c r="BN13" s="63">
        <f t="shared" ref="BN13" si="93">(BM13/12)*BL13</f>
        <v>0</v>
      </c>
      <c r="BO13" s="19">
        <f>AZ13*I1</f>
        <v>5312.7284448744458</v>
      </c>
      <c r="BP13" s="1">
        <f t="shared" si="49"/>
        <v>425.01827558995569</v>
      </c>
      <c r="BQ13" s="1">
        <f t="shared" si="49"/>
        <v>440.95646092457901</v>
      </c>
      <c r="BR13" s="1">
        <f t="shared" si="50"/>
        <v>1705.3220780633587</v>
      </c>
      <c r="BS13" s="1">
        <f t="shared" si="50"/>
        <v>444.86662906000657</v>
      </c>
      <c r="BT13" s="1">
        <f t="shared" ref="BT13" si="94">12*SUM(BO13:BS13)</f>
        <v>99946.702662148149</v>
      </c>
      <c r="BU13" s="1">
        <f t="shared" si="30"/>
        <v>0</v>
      </c>
      <c r="BV13" s="1">
        <f t="shared" si="31"/>
        <v>0</v>
      </c>
      <c r="BW13" s="54">
        <f t="shared" si="32"/>
        <v>0</v>
      </c>
      <c r="BX13" s="169">
        <f t="shared" ref="BX13" si="95">BN13*BT13</f>
        <v>0</v>
      </c>
      <c r="BY13" s="54">
        <f t="shared" si="33"/>
        <v>0</v>
      </c>
      <c r="BZ13" s="16"/>
      <c r="CA13" s="60"/>
      <c r="CB13" s="56"/>
      <c r="CC13" s="63">
        <f t="shared" ref="CC13" si="96">(CB13/12)*CA13</f>
        <v>0</v>
      </c>
      <c r="CD13" s="19">
        <f>BO13*I1</f>
        <v>5596.9594166752295</v>
      </c>
      <c r="CE13" s="1">
        <f t="shared" si="52"/>
        <v>447.75675333401836</v>
      </c>
      <c r="CF13" s="1">
        <f t="shared" si="52"/>
        <v>464.5476315840441</v>
      </c>
      <c r="CG13" s="1">
        <f t="shared" si="53"/>
        <v>1796.5568092397486</v>
      </c>
      <c r="CH13" s="1">
        <f t="shared" si="53"/>
        <v>468.66699371471697</v>
      </c>
      <c r="CI13" s="1">
        <f t="shared" ref="CI13" si="97">12*SUM(CD13:CH13)</f>
        <v>105293.85125457306</v>
      </c>
      <c r="CJ13" s="1">
        <f t="shared" si="35"/>
        <v>0</v>
      </c>
      <c r="CK13" s="1">
        <f t="shared" si="36"/>
        <v>0</v>
      </c>
      <c r="CL13" s="54">
        <f t="shared" si="37"/>
        <v>0</v>
      </c>
      <c r="CM13" s="169">
        <f t="shared" ref="CM13" si="98">CC13*CI13</f>
        <v>0</v>
      </c>
      <c r="CN13" s="54">
        <f t="shared" si="38"/>
        <v>0</v>
      </c>
      <c r="CO13" s="16"/>
      <c r="CP13" s="133">
        <f t="shared" si="39"/>
        <v>0</v>
      </c>
      <c r="CQ13" s="78">
        <f t="shared" si="44"/>
        <v>0</v>
      </c>
      <c r="CR13" s="78">
        <f t="shared" si="45"/>
        <v>0</v>
      </c>
    </row>
    <row r="14" spans="1:98">
      <c r="A14" s="112" t="s">
        <v>41</v>
      </c>
      <c r="B14" s="240"/>
      <c r="C14" s="241"/>
      <c r="D14" s="213"/>
      <c r="E14" s="214"/>
      <c r="F14" s="63">
        <f>(E14/12)*D14</f>
        <v>0</v>
      </c>
      <c r="G14" s="19">
        <v>4313</v>
      </c>
      <c r="H14" s="1">
        <f t="shared" si="1"/>
        <v>345.04</v>
      </c>
      <c r="I14" s="1">
        <f t="shared" si="1"/>
        <v>357.97900000000004</v>
      </c>
      <c r="J14" s="1">
        <f t="shared" si="2"/>
        <v>1384.4212440000001</v>
      </c>
      <c r="K14" s="1">
        <f t="shared" si="2"/>
        <v>361.153368</v>
      </c>
      <c r="L14" s="1">
        <f t="shared" si="64"/>
        <v>81139.123344000007</v>
      </c>
      <c r="M14" s="1">
        <f t="shared" si="3"/>
        <v>0</v>
      </c>
      <c r="N14" s="1">
        <f t="shared" si="4"/>
        <v>0</v>
      </c>
      <c r="O14" s="54">
        <f t="shared" si="5"/>
        <v>0</v>
      </c>
      <c r="P14" s="1">
        <f t="shared" si="46"/>
        <v>0</v>
      </c>
      <c r="Q14" s="1">
        <f t="shared" si="6"/>
        <v>0</v>
      </c>
      <c r="R14" s="5"/>
      <c r="S14" s="231"/>
      <c r="T14" s="214"/>
      <c r="U14" s="63">
        <f t="shared" si="65"/>
        <v>0</v>
      </c>
      <c r="V14" s="19">
        <f>G14*I1</f>
        <v>4543.7455</v>
      </c>
      <c r="W14" s="1">
        <f t="shared" si="7"/>
        <v>363.49964</v>
      </c>
      <c r="X14" s="1">
        <f t="shared" si="8"/>
        <v>377.1308765</v>
      </c>
      <c r="Y14" s="1">
        <f t="shared" si="9"/>
        <v>1458.4877805540002</v>
      </c>
      <c r="Z14" s="1">
        <f t="shared" si="9"/>
        <v>380.47507318800001</v>
      </c>
      <c r="AA14" s="1">
        <f t="shared" si="66"/>
        <v>85480.066442904004</v>
      </c>
      <c r="AB14" s="1">
        <f t="shared" si="10"/>
        <v>0</v>
      </c>
      <c r="AC14" s="1">
        <f t="shared" si="11"/>
        <v>0</v>
      </c>
      <c r="AD14" s="54">
        <f t="shared" si="12"/>
        <v>0</v>
      </c>
      <c r="AE14" s="169">
        <f t="shared" si="13"/>
        <v>0</v>
      </c>
      <c r="AF14" s="54">
        <f t="shared" si="14"/>
        <v>0</v>
      </c>
      <c r="AG14" s="5"/>
      <c r="AH14" s="231"/>
      <c r="AI14" s="214"/>
      <c r="AJ14" s="63">
        <f t="shared" si="15"/>
        <v>0</v>
      </c>
      <c r="AK14" s="19">
        <f>V14*I1</f>
        <v>4786.8358842500002</v>
      </c>
      <c r="AL14" s="1">
        <f t="shared" si="16"/>
        <v>382.94687074000001</v>
      </c>
      <c r="AM14" s="1">
        <f t="shared" si="16"/>
        <v>397.30737839275002</v>
      </c>
      <c r="AN14" s="1">
        <f t="shared" si="17"/>
        <v>1536.5168768136393</v>
      </c>
      <c r="AO14" s="1">
        <f t="shared" si="17"/>
        <v>400.83048960355802</v>
      </c>
      <c r="AP14" s="1">
        <f t="shared" si="67"/>
        <v>90053.249997599371</v>
      </c>
      <c r="AQ14" s="1">
        <f t="shared" si="18"/>
        <v>0</v>
      </c>
      <c r="AR14" s="1">
        <f t="shared" si="19"/>
        <v>0</v>
      </c>
      <c r="AS14" s="54">
        <f t="shared" si="20"/>
        <v>0</v>
      </c>
      <c r="AT14" s="169">
        <f t="shared" si="47"/>
        <v>0</v>
      </c>
      <c r="AU14" s="54">
        <f t="shared" si="21"/>
        <v>0</v>
      </c>
      <c r="AV14" s="5"/>
      <c r="AW14" s="231"/>
      <c r="AX14" s="214"/>
      <c r="AY14" s="63">
        <f t="shared" si="22"/>
        <v>0</v>
      </c>
      <c r="AZ14" s="19">
        <f>AK14*I1</f>
        <v>5042.9316040573758</v>
      </c>
      <c r="BA14" s="1">
        <f t="shared" si="23"/>
        <v>403.43452832459008</v>
      </c>
      <c r="BB14" s="1">
        <f t="shared" si="23"/>
        <v>418.56332313676222</v>
      </c>
      <c r="BC14" s="1">
        <f t="shared" si="24"/>
        <v>1618.720529723169</v>
      </c>
      <c r="BD14" s="1">
        <f t="shared" si="24"/>
        <v>422.27492079734839</v>
      </c>
      <c r="BE14" s="1">
        <f t="shared" si="68"/>
        <v>94871.098872470931</v>
      </c>
      <c r="BF14" s="1">
        <f t="shared" si="25"/>
        <v>0</v>
      </c>
      <c r="BG14" s="1">
        <f t="shared" si="26"/>
        <v>0</v>
      </c>
      <c r="BH14" s="54">
        <f t="shared" si="27"/>
        <v>0</v>
      </c>
      <c r="BI14" s="226">
        <f t="shared" si="48"/>
        <v>0</v>
      </c>
      <c r="BJ14" s="202">
        <f t="shared" si="28"/>
        <v>0</v>
      </c>
      <c r="BK14" s="5"/>
      <c r="BL14" s="60"/>
      <c r="BM14" s="56"/>
      <c r="BN14" s="63">
        <f t="shared" si="29"/>
        <v>0</v>
      </c>
      <c r="BO14" s="19">
        <f>AZ14*I1</f>
        <v>5312.7284448744458</v>
      </c>
      <c r="BP14" s="1">
        <f t="shared" si="49"/>
        <v>425.01827558995569</v>
      </c>
      <c r="BQ14" s="1">
        <f t="shared" si="49"/>
        <v>440.95646092457901</v>
      </c>
      <c r="BR14" s="1">
        <f t="shared" si="50"/>
        <v>1705.3220780633587</v>
      </c>
      <c r="BS14" s="1">
        <f t="shared" si="50"/>
        <v>444.86662906000657</v>
      </c>
      <c r="BT14" s="1">
        <f t="shared" si="69"/>
        <v>99946.702662148149</v>
      </c>
      <c r="BU14" s="1">
        <f t="shared" si="30"/>
        <v>0</v>
      </c>
      <c r="BV14" s="1">
        <f t="shared" si="31"/>
        <v>0</v>
      </c>
      <c r="BW14" s="54">
        <f t="shared" si="32"/>
        <v>0</v>
      </c>
      <c r="BX14" s="169">
        <f t="shared" si="51"/>
        <v>0</v>
      </c>
      <c r="BY14" s="54">
        <f t="shared" si="33"/>
        <v>0</v>
      </c>
      <c r="BZ14" s="16"/>
      <c r="CA14" s="60"/>
      <c r="CB14" s="56"/>
      <c r="CC14" s="63">
        <f t="shared" si="34"/>
        <v>0</v>
      </c>
      <c r="CD14" s="19">
        <f>BO14*I1</f>
        <v>5596.9594166752295</v>
      </c>
      <c r="CE14" s="1">
        <f t="shared" si="52"/>
        <v>447.75675333401836</v>
      </c>
      <c r="CF14" s="1">
        <f t="shared" si="52"/>
        <v>464.5476315840441</v>
      </c>
      <c r="CG14" s="1">
        <f t="shared" si="53"/>
        <v>1796.5568092397486</v>
      </c>
      <c r="CH14" s="1">
        <f t="shared" si="53"/>
        <v>468.66699371471697</v>
      </c>
      <c r="CI14" s="1">
        <f t="shared" si="70"/>
        <v>105293.85125457306</v>
      </c>
      <c r="CJ14" s="1">
        <f t="shared" si="35"/>
        <v>0</v>
      </c>
      <c r="CK14" s="1">
        <f t="shared" si="36"/>
        <v>0</v>
      </c>
      <c r="CL14" s="54">
        <f t="shared" si="37"/>
        <v>0</v>
      </c>
      <c r="CM14" s="169">
        <f t="shared" si="54"/>
        <v>0</v>
      </c>
      <c r="CN14" s="54">
        <f t="shared" si="38"/>
        <v>0</v>
      </c>
      <c r="CO14" s="16"/>
      <c r="CP14" s="133">
        <f t="shared" si="39"/>
        <v>0</v>
      </c>
      <c r="CQ14" s="78">
        <f t="shared" si="44"/>
        <v>0</v>
      </c>
      <c r="CR14" s="78">
        <f t="shared" si="45"/>
        <v>0</v>
      </c>
    </row>
    <row r="15" spans="1:98">
      <c r="A15" s="112" t="s">
        <v>41</v>
      </c>
      <c r="B15" s="240"/>
      <c r="C15" s="241"/>
      <c r="D15" s="213"/>
      <c r="E15" s="214"/>
      <c r="F15" s="63">
        <f t="shared" si="0"/>
        <v>0</v>
      </c>
      <c r="G15" s="19">
        <v>4313</v>
      </c>
      <c r="H15" s="1">
        <f t="shared" si="1"/>
        <v>345.04</v>
      </c>
      <c r="I15" s="1">
        <f t="shared" si="1"/>
        <v>357.97900000000004</v>
      </c>
      <c r="J15" s="1">
        <f t="shared" si="2"/>
        <v>1384.4212440000001</v>
      </c>
      <c r="K15" s="1">
        <f t="shared" si="2"/>
        <v>361.153368</v>
      </c>
      <c r="L15" s="1">
        <f t="shared" ref="L15" si="99">12*SUM(G15:K15)</f>
        <v>81139.123344000007</v>
      </c>
      <c r="M15" s="1">
        <f t="shared" si="3"/>
        <v>0</v>
      </c>
      <c r="N15" s="1">
        <f t="shared" si="4"/>
        <v>0</v>
      </c>
      <c r="O15" s="54">
        <f t="shared" si="5"/>
        <v>0</v>
      </c>
      <c r="P15" s="1">
        <f t="shared" ref="P15" si="100">F15*L15</f>
        <v>0</v>
      </c>
      <c r="Q15" s="1">
        <f t="shared" si="6"/>
        <v>0</v>
      </c>
      <c r="R15" s="5"/>
      <c r="S15" s="231"/>
      <c r="T15" s="214"/>
      <c r="U15" s="63">
        <f t="shared" ref="U15" si="101">(T15/12)*S15</f>
        <v>0</v>
      </c>
      <c r="V15" s="19">
        <f>G15*I1</f>
        <v>4543.7455</v>
      </c>
      <c r="W15" s="1">
        <f t="shared" si="7"/>
        <v>363.49964</v>
      </c>
      <c r="X15" s="1">
        <f t="shared" si="8"/>
        <v>377.1308765</v>
      </c>
      <c r="Y15" s="1">
        <f t="shared" si="9"/>
        <v>1458.4877805540002</v>
      </c>
      <c r="Z15" s="1">
        <f t="shared" si="9"/>
        <v>380.47507318800001</v>
      </c>
      <c r="AA15" s="1">
        <f t="shared" ref="AA15" si="102">12*SUM(V15:Z15)</f>
        <v>85480.066442904004</v>
      </c>
      <c r="AB15" s="1">
        <f t="shared" si="10"/>
        <v>0</v>
      </c>
      <c r="AC15" s="1">
        <f t="shared" si="11"/>
        <v>0</v>
      </c>
      <c r="AD15" s="54">
        <f t="shared" si="12"/>
        <v>0</v>
      </c>
      <c r="AE15" s="169">
        <f t="shared" si="13"/>
        <v>0</v>
      </c>
      <c r="AF15" s="54">
        <f t="shared" si="14"/>
        <v>0</v>
      </c>
      <c r="AG15" s="5"/>
      <c r="AH15" s="231"/>
      <c r="AI15" s="214"/>
      <c r="AJ15" s="63">
        <f t="shared" ref="AJ15" si="103">(AI15/12)*AH15</f>
        <v>0</v>
      </c>
      <c r="AK15" s="19">
        <f>V15*I1</f>
        <v>4786.8358842500002</v>
      </c>
      <c r="AL15" s="1">
        <f t="shared" si="16"/>
        <v>382.94687074000001</v>
      </c>
      <c r="AM15" s="1">
        <f t="shared" si="16"/>
        <v>397.30737839275002</v>
      </c>
      <c r="AN15" s="1">
        <f t="shared" si="17"/>
        <v>1536.5168768136393</v>
      </c>
      <c r="AO15" s="1">
        <f t="shared" si="17"/>
        <v>400.83048960355802</v>
      </c>
      <c r="AP15" s="1">
        <f t="shared" ref="AP15" si="104">12*SUM(AK15:AO15)</f>
        <v>90053.249997599371</v>
      </c>
      <c r="AQ15" s="1">
        <f t="shared" si="18"/>
        <v>0</v>
      </c>
      <c r="AR15" s="1">
        <f t="shared" si="19"/>
        <v>0</v>
      </c>
      <c r="AS15" s="54">
        <f t="shared" si="20"/>
        <v>0</v>
      </c>
      <c r="AT15" s="169">
        <f t="shared" ref="AT15" si="105">AJ15*AP15</f>
        <v>0</v>
      </c>
      <c r="AU15" s="54">
        <f t="shared" si="21"/>
        <v>0</v>
      </c>
      <c r="AV15" s="5"/>
      <c r="AW15" s="231"/>
      <c r="AX15" s="214"/>
      <c r="AY15" s="63">
        <f t="shared" ref="AY15" si="106">(AX15/12)*AW15</f>
        <v>0</v>
      </c>
      <c r="AZ15" s="19">
        <f>AK15*I1</f>
        <v>5042.9316040573758</v>
      </c>
      <c r="BA15" s="1">
        <f t="shared" si="23"/>
        <v>403.43452832459008</v>
      </c>
      <c r="BB15" s="1">
        <f t="shared" si="23"/>
        <v>418.56332313676222</v>
      </c>
      <c r="BC15" s="1">
        <f t="shared" si="24"/>
        <v>1618.720529723169</v>
      </c>
      <c r="BD15" s="1">
        <f t="shared" si="24"/>
        <v>422.27492079734839</v>
      </c>
      <c r="BE15" s="1">
        <f t="shared" ref="BE15" si="107">12*SUM(AZ15:BD15)</f>
        <v>94871.098872470931</v>
      </c>
      <c r="BF15" s="1">
        <f t="shared" si="25"/>
        <v>0</v>
      </c>
      <c r="BG15" s="1">
        <f t="shared" si="26"/>
        <v>0</v>
      </c>
      <c r="BH15" s="54">
        <f t="shared" si="27"/>
        <v>0</v>
      </c>
      <c r="BI15" s="226">
        <f t="shared" ref="BI15" si="108">AY15*BE15</f>
        <v>0</v>
      </c>
      <c r="BJ15" s="202">
        <f t="shared" si="28"/>
        <v>0</v>
      </c>
      <c r="BK15" s="5"/>
      <c r="BL15" s="60"/>
      <c r="BM15" s="56"/>
      <c r="BN15" s="63">
        <f t="shared" ref="BN15" si="109">(BM15/12)*BL15</f>
        <v>0</v>
      </c>
      <c r="BO15" s="19">
        <f>AZ15*I1</f>
        <v>5312.7284448744458</v>
      </c>
      <c r="BP15" s="1">
        <f t="shared" si="49"/>
        <v>425.01827558995569</v>
      </c>
      <c r="BQ15" s="1">
        <f t="shared" si="49"/>
        <v>440.95646092457901</v>
      </c>
      <c r="BR15" s="1">
        <f t="shared" si="50"/>
        <v>1705.3220780633587</v>
      </c>
      <c r="BS15" s="1">
        <f t="shared" si="50"/>
        <v>444.86662906000657</v>
      </c>
      <c r="BT15" s="1">
        <f t="shared" ref="BT15" si="110">12*SUM(BO15:BS15)</f>
        <v>99946.702662148149</v>
      </c>
      <c r="BU15" s="1">
        <f t="shared" si="30"/>
        <v>0</v>
      </c>
      <c r="BV15" s="1">
        <f t="shared" si="31"/>
        <v>0</v>
      </c>
      <c r="BW15" s="54">
        <f t="shared" si="32"/>
        <v>0</v>
      </c>
      <c r="BX15" s="169">
        <f t="shared" ref="BX15" si="111">BN15*BT15</f>
        <v>0</v>
      </c>
      <c r="BY15" s="54">
        <f t="shared" si="33"/>
        <v>0</v>
      </c>
      <c r="BZ15" s="16"/>
      <c r="CA15" s="60"/>
      <c r="CB15" s="56"/>
      <c r="CC15" s="63">
        <f t="shared" ref="CC15" si="112">(CB15/12)*CA15</f>
        <v>0</v>
      </c>
      <c r="CD15" s="19">
        <f>BO15*I1</f>
        <v>5596.9594166752295</v>
      </c>
      <c r="CE15" s="1">
        <f t="shared" si="52"/>
        <v>447.75675333401836</v>
      </c>
      <c r="CF15" s="1">
        <f t="shared" si="52"/>
        <v>464.5476315840441</v>
      </c>
      <c r="CG15" s="1">
        <f t="shared" si="53"/>
        <v>1796.5568092397486</v>
      </c>
      <c r="CH15" s="1">
        <f t="shared" si="53"/>
        <v>468.66699371471697</v>
      </c>
      <c r="CI15" s="1">
        <f t="shared" ref="CI15" si="113">12*SUM(CD15:CH15)</f>
        <v>105293.85125457306</v>
      </c>
      <c r="CJ15" s="1">
        <f t="shared" si="35"/>
        <v>0</v>
      </c>
      <c r="CK15" s="1">
        <f t="shared" si="36"/>
        <v>0</v>
      </c>
      <c r="CL15" s="54">
        <f t="shared" si="37"/>
        <v>0</v>
      </c>
      <c r="CM15" s="169">
        <f t="shared" ref="CM15" si="114">CC15*CI15</f>
        <v>0</v>
      </c>
      <c r="CN15" s="54">
        <f t="shared" si="38"/>
        <v>0</v>
      </c>
      <c r="CO15" s="16"/>
      <c r="CP15" s="133">
        <f t="shared" si="39"/>
        <v>0</v>
      </c>
      <c r="CQ15" s="78">
        <f t="shared" si="44"/>
        <v>0</v>
      </c>
      <c r="CR15" s="78">
        <f t="shared" si="45"/>
        <v>0</v>
      </c>
    </row>
    <row r="16" spans="1:98">
      <c r="A16" s="112" t="s">
        <v>42</v>
      </c>
      <c r="B16" s="240"/>
      <c r="C16" s="241"/>
      <c r="D16" s="213"/>
      <c r="E16" s="214"/>
      <c r="F16" s="63">
        <f t="shared" si="0"/>
        <v>0</v>
      </c>
      <c r="G16" s="19">
        <v>4313</v>
      </c>
      <c r="H16" s="1">
        <f t="shared" si="1"/>
        <v>345.04</v>
      </c>
      <c r="I16" s="1">
        <f t="shared" si="1"/>
        <v>357.97900000000004</v>
      </c>
      <c r="J16" s="1">
        <f t="shared" si="2"/>
        <v>1384.4212440000001</v>
      </c>
      <c r="K16" s="1">
        <f t="shared" si="2"/>
        <v>361.153368</v>
      </c>
      <c r="L16" s="1">
        <f t="shared" si="64"/>
        <v>81139.123344000007</v>
      </c>
      <c r="M16" s="1">
        <f t="shared" si="3"/>
        <v>0</v>
      </c>
      <c r="N16" s="1">
        <f t="shared" si="4"/>
        <v>0</v>
      </c>
      <c r="O16" s="54">
        <f t="shared" si="5"/>
        <v>0</v>
      </c>
      <c r="P16" s="1">
        <f t="shared" si="46"/>
        <v>0</v>
      </c>
      <c r="Q16" s="1">
        <f t="shared" si="6"/>
        <v>0</v>
      </c>
      <c r="R16" s="5"/>
      <c r="S16" s="231"/>
      <c r="T16" s="214"/>
      <c r="U16" s="63">
        <f t="shared" si="65"/>
        <v>0</v>
      </c>
      <c r="V16" s="19">
        <f>G16*I1</f>
        <v>4543.7455</v>
      </c>
      <c r="W16" s="1">
        <f t="shared" si="7"/>
        <v>363.49964</v>
      </c>
      <c r="X16" s="1">
        <f t="shared" si="8"/>
        <v>377.1308765</v>
      </c>
      <c r="Y16" s="1">
        <f t="shared" si="9"/>
        <v>1458.4877805540002</v>
      </c>
      <c r="Z16" s="1">
        <f t="shared" si="9"/>
        <v>380.47507318800001</v>
      </c>
      <c r="AA16" s="1">
        <f t="shared" si="66"/>
        <v>85480.066442904004</v>
      </c>
      <c r="AB16" s="1">
        <f t="shared" si="10"/>
        <v>0</v>
      </c>
      <c r="AC16" s="1">
        <f t="shared" si="11"/>
        <v>0</v>
      </c>
      <c r="AD16" s="54">
        <f t="shared" si="12"/>
        <v>0</v>
      </c>
      <c r="AE16" s="169">
        <f t="shared" si="13"/>
        <v>0</v>
      </c>
      <c r="AF16" s="54">
        <f t="shared" si="14"/>
        <v>0</v>
      </c>
      <c r="AG16" s="5"/>
      <c r="AH16" s="231"/>
      <c r="AI16" s="214"/>
      <c r="AJ16" s="63">
        <f t="shared" si="15"/>
        <v>0</v>
      </c>
      <c r="AK16" s="19">
        <f>V16*I1</f>
        <v>4786.8358842500002</v>
      </c>
      <c r="AL16" s="1">
        <f t="shared" si="16"/>
        <v>382.94687074000001</v>
      </c>
      <c r="AM16" s="1">
        <f t="shared" si="16"/>
        <v>397.30737839275002</v>
      </c>
      <c r="AN16" s="1">
        <f t="shared" si="17"/>
        <v>1536.5168768136393</v>
      </c>
      <c r="AO16" s="1">
        <f t="shared" si="17"/>
        <v>400.83048960355802</v>
      </c>
      <c r="AP16" s="1">
        <f t="shared" si="67"/>
        <v>90053.249997599371</v>
      </c>
      <c r="AQ16" s="1">
        <f t="shared" si="18"/>
        <v>0</v>
      </c>
      <c r="AR16" s="1">
        <f t="shared" si="19"/>
        <v>0</v>
      </c>
      <c r="AS16" s="54">
        <f t="shared" si="20"/>
        <v>0</v>
      </c>
      <c r="AT16" s="169">
        <f t="shared" si="47"/>
        <v>0</v>
      </c>
      <c r="AU16" s="54">
        <f t="shared" si="21"/>
        <v>0</v>
      </c>
      <c r="AV16" s="5"/>
      <c r="AW16" s="231"/>
      <c r="AX16" s="214"/>
      <c r="AY16" s="63">
        <f t="shared" si="22"/>
        <v>0</v>
      </c>
      <c r="AZ16" s="19">
        <f>AK16*I1</f>
        <v>5042.9316040573758</v>
      </c>
      <c r="BA16" s="1">
        <f t="shared" si="23"/>
        <v>403.43452832459008</v>
      </c>
      <c r="BB16" s="1">
        <f t="shared" si="23"/>
        <v>418.56332313676222</v>
      </c>
      <c r="BC16" s="1">
        <f t="shared" si="24"/>
        <v>1618.720529723169</v>
      </c>
      <c r="BD16" s="1">
        <f t="shared" si="24"/>
        <v>422.27492079734839</v>
      </c>
      <c r="BE16" s="1">
        <f t="shared" si="68"/>
        <v>94871.098872470931</v>
      </c>
      <c r="BF16" s="1">
        <f t="shared" si="25"/>
        <v>0</v>
      </c>
      <c r="BG16" s="1">
        <f t="shared" si="26"/>
        <v>0</v>
      </c>
      <c r="BH16" s="54">
        <f t="shared" si="27"/>
        <v>0</v>
      </c>
      <c r="BI16" s="226">
        <f t="shared" si="48"/>
        <v>0</v>
      </c>
      <c r="BJ16" s="202">
        <f t="shared" si="28"/>
        <v>0</v>
      </c>
      <c r="BK16" s="5"/>
      <c r="BL16" s="60"/>
      <c r="BM16" s="56"/>
      <c r="BN16" s="63">
        <f t="shared" si="29"/>
        <v>0</v>
      </c>
      <c r="BO16" s="19">
        <f>AZ16*I1</f>
        <v>5312.7284448744458</v>
      </c>
      <c r="BP16" s="1">
        <f t="shared" si="49"/>
        <v>425.01827558995569</v>
      </c>
      <c r="BQ16" s="1">
        <f t="shared" si="49"/>
        <v>440.95646092457901</v>
      </c>
      <c r="BR16" s="1">
        <f t="shared" si="50"/>
        <v>1705.3220780633587</v>
      </c>
      <c r="BS16" s="1">
        <f t="shared" si="50"/>
        <v>444.86662906000657</v>
      </c>
      <c r="BT16" s="1">
        <f t="shared" si="69"/>
        <v>99946.702662148149</v>
      </c>
      <c r="BU16" s="1">
        <f t="shared" si="30"/>
        <v>0</v>
      </c>
      <c r="BV16" s="1">
        <f t="shared" si="31"/>
        <v>0</v>
      </c>
      <c r="BW16" s="54">
        <f t="shared" si="32"/>
        <v>0</v>
      </c>
      <c r="BX16" s="169">
        <f t="shared" si="51"/>
        <v>0</v>
      </c>
      <c r="BY16" s="54">
        <f t="shared" si="33"/>
        <v>0</v>
      </c>
      <c r="BZ16" s="16"/>
      <c r="CA16" s="60"/>
      <c r="CB16" s="56"/>
      <c r="CC16" s="63">
        <f t="shared" si="34"/>
        <v>0</v>
      </c>
      <c r="CD16" s="19">
        <f>BO16*I1</f>
        <v>5596.9594166752295</v>
      </c>
      <c r="CE16" s="1">
        <f t="shared" si="52"/>
        <v>447.75675333401836</v>
      </c>
      <c r="CF16" s="1">
        <f t="shared" si="52"/>
        <v>464.5476315840441</v>
      </c>
      <c r="CG16" s="1">
        <f t="shared" si="53"/>
        <v>1796.5568092397486</v>
      </c>
      <c r="CH16" s="1">
        <f t="shared" si="53"/>
        <v>468.66699371471697</v>
      </c>
      <c r="CI16" s="1">
        <f t="shared" si="70"/>
        <v>105293.85125457306</v>
      </c>
      <c r="CJ16" s="1">
        <f t="shared" si="35"/>
        <v>0</v>
      </c>
      <c r="CK16" s="1">
        <f t="shared" si="36"/>
        <v>0</v>
      </c>
      <c r="CL16" s="54">
        <f t="shared" si="37"/>
        <v>0</v>
      </c>
      <c r="CM16" s="169">
        <f t="shared" si="54"/>
        <v>0</v>
      </c>
      <c r="CN16" s="54">
        <f t="shared" si="38"/>
        <v>0</v>
      </c>
      <c r="CO16" s="16"/>
      <c r="CP16" s="133">
        <f t="shared" si="39"/>
        <v>0</v>
      </c>
      <c r="CQ16" s="78">
        <f t="shared" si="44"/>
        <v>0</v>
      </c>
      <c r="CR16" s="78">
        <f t="shared" si="45"/>
        <v>0</v>
      </c>
    </row>
    <row r="17" spans="1:96">
      <c r="A17" s="112" t="s">
        <v>42</v>
      </c>
      <c r="B17" s="240"/>
      <c r="C17" s="241"/>
      <c r="D17" s="213"/>
      <c r="E17" s="214"/>
      <c r="F17" s="63">
        <f t="shared" si="0"/>
        <v>0</v>
      </c>
      <c r="G17" s="19">
        <v>4313</v>
      </c>
      <c r="H17" s="1">
        <f t="shared" si="1"/>
        <v>345.04</v>
      </c>
      <c r="I17" s="1">
        <f t="shared" si="1"/>
        <v>357.97900000000004</v>
      </c>
      <c r="J17" s="1">
        <f t="shared" si="2"/>
        <v>1384.4212440000001</v>
      </c>
      <c r="K17" s="1">
        <f t="shared" si="2"/>
        <v>361.153368</v>
      </c>
      <c r="L17" s="1">
        <f t="shared" ref="L17" si="115">12*SUM(G17:K17)</f>
        <v>81139.123344000007</v>
      </c>
      <c r="M17" s="1">
        <f t="shared" si="3"/>
        <v>0</v>
      </c>
      <c r="N17" s="1">
        <f t="shared" si="4"/>
        <v>0</v>
      </c>
      <c r="O17" s="54">
        <f t="shared" si="5"/>
        <v>0</v>
      </c>
      <c r="P17" s="1">
        <f t="shared" ref="P17" si="116">F17*L17</f>
        <v>0</v>
      </c>
      <c r="Q17" s="1">
        <f t="shared" si="6"/>
        <v>0</v>
      </c>
      <c r="R17" s="5"/>
      <c r="S17" s="231"/>
      <c r="T17" s="214"/>
      <c r="U17" s="63">
        <f t="shared" ref="U17:U19" si="117">(T17/12)*S17</f>
        <v>0</v>
      </c>
      <c r="V17" s="19">
        <f>G17*I1</f>
        <v>4543.7455</v>
      </c>
      <c r="W17" s="1">
        <f t="shared" si="7"/>
        <v>363.49964</v>
      </c>
      <c r="X17" s="1">
        <f t="shared" si="8"/>
        <v>377.1308765</v>
      </c>
      <c r="Y17" s="1">
        <f t="shared" si="9"/>
        <v>1458.4877805540002</v>
      </c>
      <c r="Z17" s="1">
        <f t="shared" si="9"/>
        <v>380.47507318800001</v>
      </c>
      <c r="AA17" s="1">
        <f t="shared" ref="AA17" si="118">12*SUM(V17:Z17)</f>
        <v>85480.066442904004</v>
      </c>
      <c r="AB17" s="1">
        <f t="shared" si="10"/>
        <v>0</v>
      </c>
      <c r="AC17" s="1">
        <f t="shared" si="11"/>
        <v>0</v>
      </c>
      <c r="AD17" s="54">
        <f t="shared" si="12"/>
        <v>0</v>
      </c>
      <c r="AE17" s="169">
        <f t="shared" si="13"/>
        <v>0</v>
      </c>
      <c r="AF17" s="54">
        <f t="shared" si="14"/>
        <v>0</v>
      </c>
      <c r="AG17" s="5"/>
      <c r="AH17" s="231"/>
      <c r="AI17" s="214"/>
      <c r="AJ17" s="63">
        <f t="shared" ref="AJ17" si="119">(AI17/12)*AH17</f>
        <v>0</v>
      </c>
      <c r="AK17" s="19">
        <f>V17*I1</f>
        <v>4786.8358842500002</v>
      </c>
      <c r="AL17" s="1">
        <f t="shared" si="16"/>
        <v>382.94687074000001</v>
      </c>
      <c r="AM17" s="1">
        <f t="shared" si="16"/>
        <v>397.30737839275002</v>
      </c>
      <c r="AN17" s="1">
        <f t="shared" si="17"/>
        <v>1536.5168768136393</v>
      </c>
      <c r="AO17" s="1">
        <f t="shared" si="17"/>
        <v>400.83048960355802</v>
      </c>
      <c r="AP17" s="1">
        <f t="shared" ref="AP17" si="120">12*SUM(AK17:AO17)</f>
        <v>90053.249997599371</v>
      </c>
      <c r="AQ17" s="1">
        <f t="shared" si="18"/>
        <v>0</v>
      </c>
      <c r="AR17" s="1">
        <f t="shared" si="19"/>
        <v>0</v>
      </c>
      <c r="AS17" s="54">
        <f t="shared" si="20"/>
        <v>0</v>
      </c>
      <c r="AT17" s="169">
        <f t="shared" ref="AT17" si="121">AJ17*AP17</f>
        <v>0</v>
      </c>
      <c r="AU17" s="54">
        <f t="shared" si="21"/>
        <v>0</v>
      </c>
      <c r="AV17" s="5"/>
      <c r="AW17" s="231"/>
      <c r="AX17" s="214"/>
      <c r="AY17" s="63">
        <f t="shared" ref="AY17" si="122">(AX17/12)*AW17</f>
        <v>0</v>
      </c>
      <c r="AZ17" s="19">
        <f>AK17*I1</f>
        <v>5042.9316040573758</v>
      </c>
      <c r="BA17" s="1">
        <f t="shared" si="23"/>
        <v>403.43452832459008</v>
      </c>
      <c r="BB17" s="1">
        <f t="shared" si="23"/>
        <v>418.56332313676222</v>
      </c>
      <c r="BC17" s="1">
        <f t="shared" si="24"/>
        <v>1618.720529723169</v>
      </c>
      <c r="BD17" s="1">
        <f t="shared" si="24"/>
        <v>422.27492079734839</v>
      </c>
      <c r="BE17" s="1">
        <f t="shared" ref="BE17" si="123">12*SUM(AZ17:BD17)</f>
        <v>94871.098872470931</v>
      </c>
      <c r="BF17" s="1">
        <f t="shared" si="25"/>
        <v>0</v>
      </c>
      <c r="BG17" s="1">
        <f t="shared" si="26"/>
        <v>0</v>
      </c>
      <c r="BH17" s="54">
        <f t="shared" si="27"/>
        <v>0</v>
      </c>
      <c r="BI17" s="226">
        <f t="shared" ref="BI17" si="124">AY17*BE17</f>
        <v>0</v>
      </c>
      <c r="BJ17" s="202">
        <f t="shared" si="28"/>
        <v>0</v>
      </c>
      <c r="BK17" s="5"/>
      <c r="BL17" s="60"/>
      <c r="BM17" s="56"/>
      <c r="BN17" s="63">
        <f t="shared" ref="BN17" si="125">(BM17/12)*BL17</f>
        <v>0</v>
      </c>
      <c r="BO17" s="19">
        <f>AZ17*I1</f>
        <v>5312.7284448744458</v>
      </c>
      <c r="BP17" s="1">
        <f t="shared" si="49"/>
        <v>425.01827558995569</v>
      </c>
      <c r="BQ17" s="1">
        <f t="shared" si="49"/>
        <v>440.95646092457901</v>
      </c>
      <c r="BR17" s="1">
        <f t="shared" si="50"/>
        <v>1705.3220780633587</v>
      </c>
      <c r="BS17" s="1">
        <f t="shared" si="50"/>
        <v>444.86662906000657</v>
      </c>
      <c r="BT17" s="1">
        <f t="shared" ref="BT17" si="126">12*SUM(BO17:BS17)</f>
        <v>99946.702662148149</v>
      </c>
      <c r="BU17" s="1">
        <f t="shared" si="30"/>
        <v>0</v>
      </c>
      <c r="BV17" s="1">
        <f t="shared" si="31"/>
        <v>0</v>
      </c>
      <c r="BW17" s="54">
        <f t="shared" si="32"/>
        <v>0</v>
      </c>
      <c r="BX17" s="169">
        <f t="shared" ref="BX17" si="127">BN17*BT17</f>
        <v>0</v>
      </c>
      <c r="BY17" s="54">
        <f t="shared" si="33"/>
        <v>0</v>
      </c>
      <c r="BZ17" s="16"/>
      <c r="CA17" s="60"/>
      <c r="CB17" s="56"/>
      <c r="CC17" s="63">
        <f t="shared" ref="CC17" si="128">(CB17/12)*CA17</f>
        <v>0</v>
      </c>
      <c r="CD17" s="19">
        <f>BO17*I1</f>
        <v>5596.9594166752295</v>
      </c>
      <c r="CE17" s="1">
        <f t="shared" si="52"/>
        <v>447.75675333401836</v>
      </c>
      <c r="CF17" s="1">
        <f t="shared" si="52"/>
        <v>464.5476315840441</v>
      </c>
      <c r="CG17" s="1">
        <f t="shared" si="53"/>
        <v>1796.5568092397486</v>
      </c>
      <c r="CH17" s="1">
        <f t="shared" si="53"/>
        <v>468.66699371471697</v>
      </c>
      <c r="CI17" s="1">
        <f t="shared" ref="CI17" si="129">12*SUM(CD17:CH17)</f>
        <v>105293.85125457306</v>
      </c>
      <c r="CJ17" s="1">
        <f t="shared" si="35"/>
        <v>0</v>
      </c>
      <c r="CK17" s="1">
        <f t="shared" si="36"/>
        <v>0</v>
      </c>
      <c r="CL17" s="54">
        <f t="shared" si="37"/>
        <v>0</v>
      </c>
      <c r="CM17" s="169">
        <f t="shared" ref="CM17" si="130">CC17*CI17</f>
        <v>0</v>
      </c>
      <c r="CN17" s="54">
        <f t="shared" si="38"/>
        <v>0</v>
      </c>
      <c r="CO17" s="16"/>
      <c r="CP17" s="133">
        <f t="shared" si="39"/>
        <v>0</v>
      </c>
      <c r="CQ17" s="78">
        <f t="shared" si="44"/>
        <v>0</v>
      </c>
      <c r="CR17" s="78">
        <f t="shared" si="45"/>
        <v>0</v>
      </c>
    </row>
    <row r="18" spans="1:96">
      <c r="A18" s="112" t="s">
        <v>43</v>
      </c>
      <c r="B18" s="240"/>
      <c r="C18" s="241"/>
      <c r="D18" s="213"/>
      <c r="E18" s="214"/>
      <c r="F18" s="63">
        <f t="shared" si="0"/>
        <v>0</v>
      </c>
      <c r="G18" s="19">
        <v>4313</v>
      </c>
      <c r="H18" s="1">
        <f t="shared" si="1"/>
        <v>345.04</v>
      </c>
      <c r="I18" s="1">
        <f t="shared" si="1"/>
        <v>357.97900000000004</v>
      </c>
      <c r="J18" s="1">
        <f t="shared" si="2"/>
        <v>1384.4212440000001</v>
      </c>
      <c r="K18" s="1">
        <f t="shared" si="2"/>
        <v>361.153368</v>
      </c>
      <c r="L18" s="1">
        <f t="shared" ref="L18:L19" si="131">12*SUM(G18:K18)</f>
        <v>81139.123344000007</v>
      </c>
      <c r="M18" s="1">
        <f t="shared" si="3"/>
        <v>0</v>
      </c>
      <c r="N18" s="1">
        <f t="shared" si="4"/>
        <v>0</v>
      </c>
      <c r="O18" s="54">
        <f t="shared" si="5"/>
        <v>0</v>
      </c>
      <c r="P18" s="1">
        <f t="shared" ref="P18:P19" si="132">F18*L18</f>
        <v>0</v>
      </c>
      <c r="Q18" s="1">
        <f t="shared" si="6"/>
        <v>0</v>
      </c>
      <c r="R18" s="5"/>
      <c r="S18" s="231"/>
      <c r="T18" s="214"/>
      <c r="U18" s="63">
        <f t="shared" si="117"/>
        <v>0</v>
      </c>
      <c r="V18" s="19">
        <f>G18*I1</f>
        <v>4543.7455</v>
      </c>
      <c r="W18" s="1">
        <f t="shared" si="7"/>
        <v>363.49964</v>
      </c>
      <c r="X18" s="1">
        <f t="shared" si="8"/>
        <v>377.1308765</v>
      </c>
      <c r="Y18" s="1">
        <f t="shared" si="9"/>
        <v>1458.4877805540002</v>
      </c>
      <c r="Z18" s="1">
        <f t="shared" si="9"/>
        <v>380.47507318800001</v>
      </c>
      <c r="AA18" s="1">
        <f t="shared" ref="AA18:AA19" si="133">12*SUM(V18:Z18)</f>
        <v>85480.066442904004</v>
      </c>
      <c r="AB18" s="1">
        <f t="shared" si="10"/>
        <v>0</v>
      </c>
      <c r="AC18" s="1">
        <f t="shared" si="11"/>
        <v>0</v>
      </c>
      <c r="AD18" s="54">
        <f t="shared" si="12"/>
        <v>0</v>
      </c>
      <c r="AE18" s="169">
        <f t="shared" ref="AE18:AE19" si="134">U18*AA18</f>
        <v>0</v>
      </c>
      <c r="AF18" s="54">
        <f t="shared" si="14"/>
        <v>0</v>
      </c>
      <c r="AG18" s="5"/>
      <c r="AH18" s="231"/>
      <c r="AI18" s="214"/>
      <c r="AJ18" s="63">
        <f t="shared" ref="AJ18:AJ19" si="135">(AI18/12)*AH18</f>
        <v>0</v>
      </c>
      <c r="AK18" s="19">
        <f>V18*I1</f>
        <v>4786.8358842500002</v>
      </c>
      <c r="AL18" s="1">
        <f t="shared" si="16"/>
        <v>382.94687074000001</v>
      </c>
      <c r="AM18" s="1">
        <f t="shared" si="16"/>
        <v>397.30737839275002</v>
      </c>
      <c r="AN18" s="1">
        <f t="shared" si="17"/>
        <v>1536.5168768136393</v>
      </c>
      <c r="AO18" s="1">
        <f t="shared" si="17"/>
        <v>400.83048960355802</v>
      </c>
      <c r="AP18" s="1">
        <f t="shared" ref="AP18:AP19" si="136">12*SUM(AK18:AO18)</f>
        <v>90053.249997599371</v>
      </c>
      <c r="AQ18" s="1">
        <f t="shared" si="18"/>
        <v>0</v>
      </c>
      <c r="AR18" s="1">
        <f t="shared" si="19"/>
        <v>0</v>
      </c>
      <c r="AS18" s="54">
        <f t="shared" si="20"/>
        <v>0</v>
      </c>
      <c r="AT18" s="169">
        <f t="shared" ref="AT18:AT19" si="137">AJ18*AP18</f>
        <v>0</v>
      </c>
      <c r="AU18" s="54">
        <f t="shared" si="21"/>
        <v>0</v>
      </c>
      <c r="AV18" s="5"/>
      <c r="AW18" s="231"/>
      <c r="AX18" s="214"/>
      <c r="AY18" s="63">
        <f t="shared" ref="AY18:AY19" si="138">(AX18/12)*AW18</f>
        <v>0</v>
      </c>
      <c r="AZ18" s="19">
        <f>AK18*I1</f>
        <v>5042.9316040573758</v>
      </c>
      <c r="BA18" s="1">
        <f t="shared" si="23"/>
        <v>403.43452832459008</v>
      </c>
      <c r="BB18" s="1">
        <f t="shared" si="23"/>
        <v>418.56332313676222</v>
      </c>
      <c r="BC18" s="1">
        <f t="shared" si="24"/>
        <v>1618.720529723169</v>
      </c>
      <c r="BD18" s="1">
        <f t="shared" si="24"/>
        <v>422.27492079734839</v>
      </c>
      <c r="BE18" s="1">
        <f t="shared" ref="BE18:BE19" si="139">12*SUM(AZ18:BD18)</f>
        <v>94871.098872470931</v>
      </c>
      <c r="BF18" s="1">
        <f t="shared" si="25"/>
        <v>0</v>
      </c>
      <c r="BG18" s="1">
        <f t="shared" si="26"/>
        <v>0</v>
      </c>
      <c r="BH18" s="54">
        <f t="shared" si="27"/>
        <v>0</v>
      </c>
      <c r="BI18" s="226">
        <f t="shared" ref="BI18:BI19" si="140">AY18*BE18</f>
        <v>0</v>
      </c>
      <c r="BJ18" s="202">
        <f t="shared" si="28"/>
        <v>0</v>
      </c>
      <c r="BK18" s="5"/>
      <c r="BL18" s="60"/>
      <c r="BM18" s="56"/>
      <c r="BN18" s="63">
        <f t="shared" ref="BN18:BN19" si="141">(BM18/12)*BL18</f>
        <v>0</v>
      </c>
      <c r="BO18" s="19">
        <f>AZ18*I1</f>
        <v>5312.7284448744458</v>
      </c>
      <c r="BP18" s="1">
        <f t="shared" si="49"/>
        <v>425.01827558995569</v>
      </c>
      <c r="BQ18" s="1">
        <f t="shared" si="49"/>
        <v>440.95646092457901</v>
      </c>
      <c r="BR18" s="1">
        <f t="shared" si="50"/>
        <v>1705.3220780633587</v>
      </c>
      <c r="BS18" s="1">
        <f t="shared" si="50"/>
        <v>444.86662906000657</v>
      </c>
      <c r="BT18" s="1">
        <f t="shared" ref="BT18:BT19" si="142">12*SUM(BO18:BS18)</f>
        <v>99946.702662148149</v>
      </c>
      <c r="BU18" s="1">
        <f t="shared" si="30"/>
        <v>0</v>
      </c>
      <c r="BV18" s="1">
        <f t="shared" si="31"/>
        <v>0</v>
      </c>
      <c r="BW18" s="54">
        <f t="shared" si="32"/>
        <v>0</v>
      </c>
      <c r="BX18" s="169">
        <f t="shared" ref="BX18:BX19" si="143">BN18*BT18</f>
        <v>0</v>
      </c>
      <c r="BY18" s="54">
        <f t="shared" si="33"/>
        <v>0</v>
      </c>
      <c r="BZ18" s="16"/>
      <c r="CA18" s="60"/>
      <c r="CB18" s="56"/>
      <c r="CC18" s="63">
        <f t="shared" ref="CC18:CC19" si="144">(CB18/12)*CA18</f>
        <v>0</v>
      </c>
      <c r="CD18" s="19">
        <f>BO18*I1</f>
        <v>5596.9594166752295</v>
      </c>
      <c r="CE18" s="1">
        <f t="shared" si="52"/>
        <v>447.75675333401836</v>
      </c>
      <c r="CF18" s="1">
        <f t="shared" si="52"/>
        <v>464.5476315840441</v>
      </c>
      <c r="CG18" s="1">
        <f t="shared" si="53"/>
        <v>1796.5568092397486</v>
      </c>
      <c r="CH18" s="1">
        <f t="shared" si="53"/>
        <v>468.66699371471697</v>
      </c>
      <c r="CI18" s="1">
        <f t="shared" ref="CI18:CI19" si="145">12*SUM(CD18:CH18)</f>
        <v>105293.85125457306</v>
      </c>
      <c r="CJ18" s="1">
        <f t="shared" si="35"/>
        <v>0</v>
      </c>
      <c r="CK18" s="1">
        <f t="shared" si="36"/>
        <v>0</v>
      </c>
      <c r="CL18" s="54">
        <f t="shared" si="37"/>
        <v>0</v>
      </c>
      <c r="CM18" s="169">
        <f t="shared" ref="CM18:CM19" si="146">CC18*CI18</f>
        <v>0</v>
      </c>
      <c r="CN18" s="54">
        <f t="shared" si="38"/>
        <v>0</v>
      </c>
      <c r="CO18" s="16"/>
      <c r="CP18" s="133">
        <f t="shared" si="39"/>
        <v>0</v>
      </c>
      <c r="CQ18" s="78">
        <f t="shared" si="44"/>
        <v>0</v>
      </c>
      <c r="CR18" s="78">
        <f t="shared" si="45"/>
        <v>0</v>
      </c>
    </row>
    <row r="19" spans="1:96" ht="15" thickBot="1">
      <c r="A19" s="113" t="s">
        <v>43</v>
      </c>
      <c r="B19" s="242"/>
      <c r="C19" s="243"/>
      <c r="D19" s="251"/>
      <c r="E19" s="245"/>
      <c r="F19" s="64">
        <f t="shared" si="0"/>
        <v>0</v>
      </c>
      <c r="G19" s="212">
        <v>4313</v>
      </c>
      <c r="H19" s="2">
        <f t="shared" si="1"/>
        <v>345.04</v>
      </c>
      <c r="I19" s="2">
        <f t="shared" si="1"/>
        <v>357.97900000000004</v>
      </c>
      <c r="J19" s="2">
        <f t="shared" si="2"/>
        <v>1384.4212440000001</v>
      </c>
      <c r="K19" s="2">
        <f t="shared" si="2"/>
        <v>361.153368</v>
      </c>
      <c r="L19" s="2">
        <f t="shared" si="131"/>
        <v>81139.123344000007</v>
      </c>
      <c r="M19" s="2">
        <f t="shared" si="3"/>
        <v>0</v>
      </c>
      <c r="N19" s="2">
        <f t="shared" si="4"/>
        <v>0</v>
      </c>
      <c r="O19" s="55">
        <f t="shared" si="5"/>
        <v>0</v>
      </c>
      <c r="P19" s="2">
        <f t="shared" si="132"/>
        <v>0</v>
      </c>
      <c r="Q19" s="2">
        <f t="shared" si="6"/>
        <v>0</v>
      </c>
      <c r="R19" s="5"/>
      <c r="S19" s="244"/>
      <c r="T19" s="245"/>
      <c r="U19" s="64">
        <f t="shared" si="117"/>
        <v>0</v>
      </c>
      <c r="V19" s="212">
        <f>G19*I1</f>
        <v>4543.7455</v>
      </c>
      <c r="W19" s="2">
        <f t="shared" si="7"/>
        <v>363.49964</v>
      </c>
      <c r="X19" s="2">
        <f t="shared" si="8"/>
        <v>377.1308765</v>
      </c>
      <c r="Y19" s="2">
        <f t="shared" si="9"/>
        <v>1458.4877805540002</v>
      </c>
      <c r="Z19" s="2">
        <f t="shared" si="9"/>
        <v>380.47507318800001</v>
      </c>
      <c r="AA19" s="2">
        <f t="shared" si="133"/>
        <v>85480.066442904004</v>
      </c>
      <c r="AB19" s="2">
        <f t="shared" si="10"/>
        <v>0</v>
      </c>
      <c r="AC19" s="2">
        <f t="shared" si="11"/>
        <v>0</v>
      </c>
      <c r="AD19" s="55">
        <f t="shared" si="12"/>
        <v>0</v>
      </c>
      <c r="AE19" s="171">
        <f t="shared" si="134"/>
        <v>0</v>
      </c>
      <c r="AF19" s="55">
        <f t="shared" si="14"/>
        <v>0</v>
      </c>
      <c r="AG19" s="5"/>
      <c r="AH19" s="244"/>
      <c r="AI19" s="245"/>
      <c r="AJ19" s="64">
        <f t="shared" si="135"/>
        <v>0</v>
      </c>
      <c r="AK19" s="212">
        <f>V19*I1</f>
        <v>4786.8358842500002</v>
      </c>
      <c r="AL19" s="2">
        <f t="shared" si="16"/>
        <v>382.94687074000001</v>
      </c>
      <c r="AM19" s="2">
        <f t="shared" si="16"/>
        <v>397.30737839275002</v>
      </c>
      <c r="AN19" s="2">
        <f t="shared" si="17"/>
        <v>1536.5168768136393</v>
      </c>
      <c r="AO19" s="2">
        <f t="shared" si="17"/>
        <v>400.83048960355802</v>
      </c>
      <c r="AP19" s="2">
        <f t="shared" si="136"/>
        <v>90053.249997599371</v>
      </c>
      <c r="AQ19" s="2">
        <f t="shared" si="18"/>
        <v>0</v>
      </c>
      <c r="AR19" s="2">
        <f t="shared" si="19"/>
        <v>0</v>
      </c>
      <c r="AS19" s="55">
        <f t="shared" si="20"/>
        <v>0</v>
      </c>
      <c r="AT19" s="171">
        <f t="shared" si="137"/>
        <v>0</v>
      </c>
      <c r="AU19" s="55">
        <f t="shared" si="21"/>
        <v>0</v>
      </c>
      <c r="AV19" s="5"/>
      <c r="AW19" s="244"/>
      <c r="AX19" s="245"/>
      <c r="AY19" s="64">
        <f t="shared" si="138"/>
        <v>0</v>
      </c>
      <c r="AZ19" s="212">
        <f>AK19*I1</f>
        <v>5042.9316040573758</v>
      </c>
      <c r="BA19" s="2">
        <f t="shared" si="23"/>
        <v>403.43452832459008</v>
      </c>
      <c r="BB19" s="2">
        <f t="shared" si="23"/>
        <v>418.56332313676222</v>
      </c>
      <c r="BC19" s="2">
        <f t="shared" si="24"/>
        <v>1618.720529723169</v>
      </c>
      <c r="BD19" s="2">
        <f t="shared" si="24"/>
        <v>422.27492079734839</v>
      </c>
      <c r="BE19" s="2">
        <f t="shared" si="139"/>
        <v>94871.098872470931</v>
      </c>
      <c r="BF19" s="2">
        <f t="shared" si="25"/>
        <v>0</v>
      </c>
      <c r="BG19" s="2">
        <f t="shared" si="26"/>
        <v>0</v>
      </c>
      <c r="BH19" s="55">
        <f t="shared" si="27"/>
        <v>0</v>
      </c>
      <c r="BI19" s="227">
        <f t="shared" si="140"/>
        <v>0</v>
      </c>
      <c r="BJ19" s="203">
        <f t="shared" si="28"/>
        <v>0</v>
      </c>
      <c r="BK19" s="5"/>
      <c r="BL19" s="61"/>
      <c r="BM19" s="58"/>
      <c r="BN19" s="64">
        <f t="shared" si="141"/>
        <v>0</v>
      </c>
      <c r="BO19" s="212">
        <f>AZ19*I1</f>
        <v>5312.7284448744458</v>
      </c>
      <c r="BP19" s="2">
        <f t="shared" si="49"/>
        <v>425.01827558995569</v>
      </c>
      <c r="BQ19" s="2">
        <f t="shared" si="49"/>
        <v>440.95646092457901</v>
      </c>
      <c r="BR19" s="2">
        <f t="shared" si="50"/>
        <v>1705.3220780633587</v>
      </c>
      <c r="BS19" s="2">
        <f t="shared" si="50"/>
        <v>444.86662906000657</v>
      </c>
      <c r="BT19" s="2">
        <f t="shared" si="142"/>
        <v>99946.702662148149</v>
      </c>
      <c r="BU19" s="2">
        <f t="shared" si="30"/>
        <v>0</v>
      </c>
      <c r="BV19" s="2">
        <f t="shared" si="31"/>
        <v>0</v>
      </c>
      <c r="BW19" s="55">
        <f t="shared" si="32"/>
        <v>0</v>
      </c>
      <c r="BX19" s="171">
        <f t="shared" si="143"/>
        <v>0</v>
      </c>
      <c r="BY19" s="55">
        <f t="shared" si="33"/>
        <v>0</v>
      </c>
      <c r="BZ19" s="16"/>
      <c r="CA19" s="60"/>
      <c r="CB19" s="56"/>
      <c r="CC19" s="64">
        <f t="shared" si="144"/>
        <v>0</v>
      </c>
      <c r="CD19" s="212">
        <f>BO19*I1</f>
        <v>5596.9594166752295</v>
      </c>
      <c r="CE19" s="2">
        <f t="shared" si="52"/>
        <v>447.75675333401836</v>
      </c>
      <c r="CF19" s="2">
        <f t="shared" si="52"/>
        <v>464.5476315840441</v>
      </c>
      <c r="CG19" s="2">
        <f t="shared" si="53"/>
        <v>1796.5568092397486</v>
      </c>
      <c r="CH19" s="2">
        <f t="shared" si="53"/>
        <v>468.66699371471697</v>
      </c>
      <c r="CI19" s="2">
        <f t="shared" si="145"/>
        <v>105293.85125457306</v>
      </c>
      <c r="CJ19" s="2">
        <f t="shared" si="35"/>
        <v>0</v>
      </c>
      <c r="CK19" s="2">
        <f t="shared" si="36"/>
        <v>0</v>
      </c>
      <c r="CL19" s="55">
        <f t="shared" si="37"/>
        <v>0</v>
      </c>
      <c r="CM19" s="171">
        <f t="shared" si="146"/>
        <v>0</v>
      </c>
      <c r="CN19" s="55">
        <f t="shared" si="38"/>
        <v>0</v>
      </c>
      <c r="CO19" s="16"/>
      <c r="CP19" s="133">
        <f t="shared" si="39"/>
        <v>0</v>
      </c>
      <c r="CQ19" s="78">
        <f t="shared" si="44"/>
        <v>0</v>
      </c>
      <c r="CR19" s="78">
        <f t="shared" si="45"/>
        <v>0</v>
      </c>
    </row>
    <row r="20" spans="1:96">
      <c r="A20" s="66"/>
      <c r="B20" s="66"/>
      <c r="C20" s="66"/>
      <c r="D20" s="50"/>
      <c r="E20" s="50"/>
      <c r="F20" s="84"/>
      <c r="G20" s="16"/>
      <c r="H20" s="65">
        <f>SUM(F6:F9,F14:F15,)</f>
        <v>0</v>
      </c>
      <c r="I20" s="16"/>
      <c r="J20" s="16"/>
      <c r="K20" s="16"/>
      <c r="L20" s="16"/>
      <c r="M20" s="16"/>
      <c r="N20" s="16"/>
      <c r="O20" s="16"/>
      <c r="P20" s="16"/>
      <c r="Q20" s="16"/>
      <c r="R20" s="26"/>
      <c r="S20" s="50"/>
      <c r="T20" s="50"/>
      <c r="U20" s="84"/>
      <c r="V20" s="16"/>
      <c r="W20" s="65">
        <f>SUM(U6:U9,U14:U15)</f>
        <v>0</v>
      </c>
      <c r="X20" s="16"/>
      <c r="Y20" s="16"/>
      <c r="Z20" s="16"/>
      <c r="AA20" s="16"/>
      <c r="AB20" s="16"/>
      <c r="AC20" s="16"/>
      <c r="AD20" s="16"/>
      <c r="AE20" s="17"/>
      <c r="AF20" s="16"/>
      <c r="AG20" s="26"/>
      <c r="AH20" s="50"/>
      <c r="AI20" s="50"/>
      <c r="AJ20" s="84"/>
      <c r="AK20" s="16"/>
      <c r="AL20" s="65">
        <f>SUM(AJ6:AJ9,AJ14,AJ15)</f>
        <v>0</v>
      </c>
      <c r="AM20" s="16"/>
      <c r="AN20" s="16"/>
      <c r="AO20" s="16"/>
      <c r="AP20" s="16"/>
      <c r="AQ20" s="16"/>
      <c r="AR20" s="16"/>
      <c r="AS20" s="16"/>
      <c r="AT20" s="16"/>
      <c r="AU20" s="16"/>
      <c r="AV20" s="26"/>
      <c r="AW20" s="50"/>
      <c r="AX20" s="50"/>
      <c r="AY20" s="50"/>
      <c r="AZ20" s="16"/>
      <c r="BA20" s="65">
        <f>SUM(AY6:AY9,AY14:AY15)</f>
        <v>0</v>
      </c>
      <c r="BB20" s="16"/>
      <c r="BC20" s="16"/>
      <c r="BD20" s="16"/>
      <c r="BE20" s="16"/>
      <c r="BF20" s="16"/>
      <c r="BG20" s="16"/>
      <c r="BH20" s="16"/>
      <c r="BI20" s="16"/>
      <c r="BJ20" s="16"/>
      <c r="BK20" s="5"/>
      <c r="BL20" s="50"/>
      <c r="BM20" s="50"/>
      <c r="BN20" s="50"/>
      <c r="BO20" s="16"/>
      <c r="BP20" s="65">
        <f>SUM(BN6:BN9,BN14:BN15)</f>
        <v>0</v>
      </c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50"/>
      <c r="CB20" s="50"/>
      <c r="CC20" s="50"/>
      <c r="CD20" s="16"/>
      <c r="CE20" s="65">
        <f>SUM(CC6:CC9,CC14:CC15)</f>
        <v>0</v>
      </c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Q20" s="78">
        <f>SUM(P20,AE20,AT20,BI20)</f>
        <v>0</v>
      </c>
      <c r="CR20" s="78"/>
    </row>
    <row r="21" spans="1:96" hidden="1">
      <c r="A21" s="164" t="s">
        <v>44</v>
      </c>
      <c r="B21" s="66"/>
      <c r="C21" s="66"/>
      <c r="D21" s="51"/>
      <c r="E21" s="51"/>
      <c r="F21" s="51"/>
      <c r="G21" s="16"/>
      <c r="H21" s="16">
        <f>1500*H20</f>
        <v>0</v>
      </c>
      <c r="I21" s="16"/>
      <c r="J21" s="16"/>
      <c r="K21" s="16"/>
      <c r="L21" s="16"/>
      <c r="M21" s="16"/>
      <c r="N21" s="16"/>
      <c r="O21" s="16"/>
      <c r="P21" s="16"/>
      <c r="Q21" s="16"/>
      <c r="R21" s="26"/>
      <c r="S21" s="42"/>
      <c r="T21" s="42"/>
      <c r="U21" s="42"/>
      <c r="V21" s="16"/>
      <c r="W21" s="16">
        <f>1500*W20</f>
        <v>0</v>
      </c>
      <c r="X21" s="16"/>
      <c r="Y21" s="16"/>
      <c r="Z21" s="16"/>
      <c r="AA21" s="16"/>
      <c r="AB21" s="16"/>
      <c r="AC21" s="16"/>
      <c r="AD21" s="16"/>
      <c r="AE21" s="17">
        <f>SUM(AE6:AE17)</f>
        <v>0</v>
      </c>
      <c r="AF21" s="16"/>
      <c r="AG21" s="26"/>
      <c r="AH21" s="42"/>
      <c r="AI21" s="42"/>
      <c r="AJ21" s="42"/>
      <c r="AK21" s="16"/>
      <c r="AL21" s="16">
        <f>1500*AL20</f>
        <v>0</v>
      </c>
      <c r="AM21" s="16"/>
      <c r="AN21" s="16"/>
      <c r="AO21" s="16"/>
      <c r="AP21" s="16"/>
      <c r="AQ21" s="16"/>
      <c r="AR21" s="16"/>
      <c r="AS21" s="16"/>
      <c r="AT21" s="16">
        <f>SUM(AT6:AT17)</f>
        <v>0</v>
      </c>
      <c r="AU21" s="16"/>
      <c r="AV21" s="26"/>
      <c r="AW21" s="42"/>
      <c r="AX21" s="42"/>
      <c r="AY21" s="42"/>
      <c r="AZ21" s="16"/>
      <c r="BA21" s="16">
        <f>1500*BA20</f>
        <v>0</v>
      </c>
      <c r="BB21" s="16"/>
      <c r="BC21" s="16"/>
      <c r="BD21" s="16"/>
      <c r="BE21" s="16"/>
      <c r="BF21" s="16"/>
      <c r="BG21" s="16"/>
      <c r="BH21" s="16"/>
      <c r="BI21" s="16">
        <f>SUM(BI6:BI17)</f>
        <v>0</v>
      </c>
      <c r="BJ21" s="16"/>
      <c r="BK21" s="5"/>
      <c r="BL21" s="42"/>
      <c r="BM21" s="42"/>
      <c r="BN21" s="42"/>
      <c r="BO21" s="16"/>
      <c r="BP21" s="16">
        <f>1500*BP20</f>
        <v>0</v>
      </c>
      <c r="BQ21" s="16"/>
      <c r="BR21" s="16"/>
      <c r="BS21" s="16"/>
      <c r="BT21" s="16"/>
      <c r="BU21" s="16"/>
      <c r="BV21" s="16"/>
      <c r="BW21" s="16"/>
      <c r="BX21" s="16">
        <f>SUM(BX6:BX17)</f>
        <v>0</v>
      </c>
      <c r="BY21" s="16"/>
      <c r="BZ21" s="16"/>
      <c r="CA21" s="42"/>
      <c r="CB21" s="42"/>
      <c r="CC21" s="42"/>
      <c r="CD21" s="16"/>
      <c r="CE21" s="16">
        <f>1500*CE20</f>
        <v>0</v>
      </c>
      <c r="CF21" s="16"/>
      <c r="CG21" s="16"/>
      <c r="CH21" s="16"/>
      <c r="CI21" s="16"/>
      <c r="CJ21" s="16"/>
      <c r="CK21" s="16"/>
      <c r="CL21" s="16"/>
      <c r="CM21" s="16">
        <f>SUM(CM6:CM17)</f>
        <v>0</v>
      </c>
      <c r="CN21" s="16"/>
      <c r="CO21" s="16"/>
      <c r="CP21" s="129" t="e">
        <f>SUM(P21,AE21,AT21,BI21,BX21,CM21,#REF!)</f>
        <v>#REF!</v>
      </c>
    </row>
    <row r="22" spans="1:96" hidden="1">
      <c r="A22" s="164" t="s">
        <v>45</v>
      </c>
      <c r="B22" s="66"/>
      <c r="C22" s="66"/>
      <c r="D22" s="51"/>
      <c r="E22" s="51"/>
      <c r="F22" s="51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26"/>
      <c r="S22" s="42"/>
      <c r="T22" s="51"/>
      <c r="U22" s="42"/>
      <c r="V22" s="16"/>
      <c r="W22" s="16"/>
      <c r="X22" s="16"/>
      <c r="Y22" s="16"/>
      <c r="Z22" s="16"/>
      <c r="AA22" s="16"/>
      <c r="AB22" s="16"/>
      <c r="AC22" s="16"/>
      <c r="AD22" s="16"/>
      <c r="AE22" s="17"/>
      <c r="AF22" s="16"/>
      <c r="AG22" s="26"/>
      <c r="AH22" s="42"/>
      <c r="AI22" s="42"/>
      <c r="AJ22" s="42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26"/>
      <c r="AW22" s="42"/>
      <c r="AX22" s="42"/>
      <c r="AY22" s="42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5"/>
      <c r="BL22" s="42"/>
      <c r="BM22" s="42"/>
      <c r="BN22" s="42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42"/>
      <c r="CB22" s="42"/>
      <c r="CC22" s="42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29" t="e">
        <f>SUM(P22,AE22,AT22,BI22,BX22,CM22,#REF!)</f>
        <v>#REF!</v>
      </c>
      <c r="CQ22" s="129" t="e">
        <f>SUM(#REF!,#REF!,#REF!,#REF!,#REF!,#REF!,#REF!)</f>
        <v>#REF!</v>
      </c>
    </row>
    <row r="23" spans="1:96" ht="15" hidden="1" customHeight="1">
      <c r="A23" s="165" t="s">
        <v>46</v>
      </c>
      <c r="B23" s="67"/>
      <c r="C23" s="67"/>
      <c r="D23" s="51"/>
      <c r="E23" s="51"/>
      <c r="F23" s="51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26"/>
      <c r="S23" s="42"/>
      <c r="T23" s="42"/>
      <c r="U23" s="42"/>
      <c r="V23" s="16"/>
      <c r="W23" s="16"/>
      <c r="X23" s="16"/>
      <c r="Y23" s="16"/>
      <c r="Z23" s="16"/>
      <c r="AA23" s="16"/>
      <c r="AB23" s="16"/>
      <c r="AC23" s="16"/>
      <c r="AD23" s="16"/>
      <c r="AE23" s="17" t="e">
        <f>AE21+#REF!</f>
        <v>#REF!</v>
      </c>
      <c r="AF23" s="16"/>
      <c r="AG23" s="26"/>
      <c r="AH23" s="42"/>
      <c r="AI23" s="42"/>
      <c r="AJ23" s="42"/>
      <c r="AK23" s="16"/>
      <c r="AL23" s="16"/>
      <c r="AM23" s="16"/>
      <c r="AN23" s="16"/>
      <c r="AO23" s="16"/>
      <c r="AP23" s="16"/>
      <c r="AQ23" s="16"/>
      <c r="AR23" s="16"/>
      <c r="AS23" s="16"/>
      <c r="AT23" s="16" t="e">
        <f>AT21+#REF!</f>
        <v>#REF!</v>
      </c>
      <c r="AU23" s="16"/>
      <c r="AV23" s="26"/>
      <c r="AW23" s="42"/>
      <c r="AX23" s="42"/>
      <c r="AY23" s="42"/>
      <c r="AZ23" s="16"/>
      <c r="BA23" s="16"/>
      <c r="BB23" s="16"/>
      <c r="BC23" s="16"/>
      <c r="BD23" s="16"/>
      <c r="BE23" s="16"/>
      <c r="BF23" s="16"/>
      <c r="BG23" s="16"/>
      <c r="BH23" s="16"/>
      <c r="BI23" s="16" t="e">
        <f>BI21+#REF!</f>
        <v>#REF!</v>
      </c>
      <c r="BJ23" s="16"/>
      <c r="BK23" s="5"/>
      <c r="BL23" s="42"/>
      <c r="BM23" s="42"/>
      <c r="BN23" s="42"/>
      <c r="BO23" s="16"/>
      <c r="BP23" s="16"/>
      <c r="BQ23" s="16"/>
      <c r="BR23" s="16"/>
      <c r="BS23" s="16"/>
      <c r="BT23" s="16"/>
      <c r="BU23" s="16"/>
      <c r="BV23" s="16"/>
      <c r="BW23" s="16"/>
      <c r="BX23" s="16" t="e">
        <f>BX21+#REF!</f>
        <v>#REF!</v>
      </c>
      <c r="BY23" s="16"/>
      <c r="BZ23" s="16"/>
      <c r="CA23" s="42"/>
      <c r="CB23" s="42"/>
      <c r="CC23" s="42"/>
      <c r="CD23" s="16"/>
      <c r="CE23" s="16"/>
      <c r="CF23" s="16"/>
      <c r="CG23" s="16"/>
      <c r="CH23" s="16"/>
      <c r="CI23" s="16"/>
      <c r="CJ23" s="16"/>
      <c r="CK23" s="16"/>
      <c r="CL23" s="16"/>
      <c r="CM23" s="16" t="e">
        <f>CM21+#REF!</f>
        <v>#REF!</v>
      </c>
      <c r="CN23" s="16"/>
      <c r="CO23" s="16"/>
      <c r="CP23" s="129" t="e">
        <f>SUM(P23,AE23,AT23,BI23,BX23,CM23,#REF!)</f>
        <v>#REF!</v>
      </c>
    </row>
    <row r="24" spans="1:96" ht="15" customHeight="1">
      <c r="A24" s="67"/>
      <c r="B24" s="67"/>
      <c r="C24" s="67"/>
      <c r="D24" s="48"/>
      <c r="E24" s="48"/>
      <c r="F24" s="48"/>
      <c r="G24" s="16"/>
      <c r="H24" s="16"/>
      <c r="I24" s="16"/>
      <c r="J24" s="16"/>
      <c r="K24" s="16"/>
      <c r="L24" s="16"/>
      <c r="M24" s="16">
        <f>SUM(M6:M19)</f>
        <v>0</v>
      </c>
      <c r="N24" s="16"/>
      <c r="O24" s="16"/>
      <c r="P24" s="16"/>
      <c r="Q24" s="16"/>
      <c r="R24" s="26"/>
      <c r="S24" s="42"/>
      <c r="T24" s="42"/>
      <c r="U24" s="42"/>
      <c r="V24" s="16"/>
      <c r="W24" s="16"/>
      <c r="X24" s="16"/>
      <c r="Y24" s="16"/>
      <c r="Z24" s="16"/>
      <c r="AA24" s="16"/>
      <c r="AB24" s="16">
        <f>SUM(AB6:AB19)</f>
        <v>0</v>
      </c>
      <c r="AC24" s="16"/>
      <c r="AD24" s="16"/>
      <c r="AE24" s="16"/>
      <c r="AF24" s="16"/>
      <c r="AG24" s="26"/>
      <c r="AH24" s="42"/>
      <c r="AI24" s="42"/>
      <c r="AJ24" s="42"/>
      <c r="AK24" s="16"/>
      <c r="AL24" s="16"/>
      <c r="AM24" s="16"/>
      <c r="AN24" s="16"/>
      <c r="AO24" s="16"/>
      <c r="AP24" s="16"/>
      <c r="AQ24" s="16">
        <f>SUM(AQ6:AQ19)</f>
        <v>0</v>
      </c>
      <c r="AR24" s="16"/>
      <c r="AS24" s="16"/>
      <c r="AT24" s="16"/>
      <c r="AU24" s="16"/>
      <c r="AV24" s="26"/>
      <c r="AW24" s="42"/>
      <c r="AX24" s="42"/>
      <c r="AY24" s="42"/>
      <c r="AZ24" s="16"/>
      <c r="BA24" s="16"/>
      <c r="BB24" s="16"/>
      <c r="BC24" s="16"/>
      <c r="BD24" s="16"/>
      <c r="BE24" s="16"/>
      <c r="BF24" s="16">
        <f>SUM(BF6:BF19)</f>
        <v>0</v>
      </c>
      <c r="BG24" s="16"/>
      <c r="BH24" s="16"/>
      <c r="BI24" s="16"/>
      <c r="BJ24" s="16"/>
      <c r="BK24" s="5"/>
      <c r="BL24" s="42"/>
      <c r="BM24" s="42"/>
      <c r="BN24" s="42"/>
      <c r="BO24" s="16"/>
      <c r="BP24" s="16"/>
      <c r="BQ24" s="16"/>
      <c r="BR24" s="16"/>
      <c r="BS24" s="16"/>
      <c r="BT24" s="16"/>
      <c r="BU24" s="16">
        <f>SUM(BU6:BU19)</f>
        <v>0</v>
      </c>
      <c r="BV24" s="16"/>
      <c r="BW24" s="16"/>
      <c r="BX24" s="16"/>
      <c r="BY24" s="16"/>
      <c r="BZ24" s="16"/>
      <c r="CA24" s="42"/>
      <c r="CB24" s="42"/>
      <c r="CC24" s="42"/>
      <c r="CD24" s="16"/>
      <c r="CE24" s="16"/>
      <c r="CF24" s="16"/>
      <c r="CG24" s="16"/>
      <c r="CH24" s="16"/>
      <c r="CI24" s="16"/>
      <c r="CJ24" s="16">
        <f>SUM(CJ6:CJ19)</f>
        <v>0</v>
      </c>
      <c r="CK24" s="16"/>
      <c r="CL24" s="16"/>
      <c r="CM24" s="16"/>
      <c r="CN24" s="16"/>
      <c r="CO24" s="16"/>
      <c r="CP24" s="129">
        <f>M24+AB24+AQ24+BF24+BU24+CJ24</f>
        <v>0</v>
      </c>
    </row>
    <row r="25" spans="1:96" ht="15" customHeight="1" thickBot="1">
      <c r="A25" s="182" t="s">
        <v>47</v>
      </c>
      <c r="B25" s="67"/>
      <c r="C25" s="67"/>
      <c r="D25" s="49"/>
      <c r="E25" s="49"/>
      <c r="F25" s="49"/>
      <c r="G25" s="16"/>
      <c r="H25" s="16"/>
      <c r="I25" s="16"/>
      <c r="J25" s="16"/>
      <c r="K25" s="16"/>
      <c r="L25" s="16"/>
      <c r="M25" s="16"/>
      <c r="N25" s="18">
        <f>SUM(N6:N19)</f>
        <v>0</v>
      </c>
      <c r="O25" s="16"/>
      <c r="Q25" s="16"/>
      <c r="R25" s="26"/>
      <c r="S25" s="42"/>
      <c r="T25" s="42"/>
      <c r="U25" s="42"/>
      <c r="V25" s="16"/>
      <c r="W25" s="16"/>
      <c r="X25" s="16"/>
      <c r="Y25" s="16"/>
      <c r="Z25" s="16"/>
      <c r="AA25" s="16"/>
      <c r="AB25" s="16"/>
      <c r="AC25" s="18">
        <f>SUM(AC6:AC19)</f>
        <v>0</v>
      </c>
      <c r="AD25" s="16"/>
      <c r="AF25" s="16"/>
      <c r="AG25" s="26"/>
      <c r="AH25" s="42"/>
      <c r="AI25" s="42"/>
      <c r="AJ25" s="42"/>
      <c r="AK25" s="16"/>
      <c r="AL25" s="16"/>
      <c r="AM25" s="16"/>
      <c r="AN25" s="16"/>
      <c r="AO25" s="16"/>
      <c r="AP25" s="16"/>
      <c r="AQ25" s="16"/>
      <c r="AR25" s="18">
        <f>SUM(AR6:AR19)</f>
        <v>0</v>
      </c>
      <c r="AS25" s="15"/>
      <c r="AU25" s="16"/>
      <c r="AV25" s="26"/>
      <c r="AW25" s="42"/>
      <c r="AX25" s="42"/>
      <c r="AY25" s="42"/>
      <c r="AZ25" s="16"/>
      <c r="BA25" s="16"/>
      <c r="BB25" s="16"/>
      <c r="BC25" s="16"/>
      <c r="BD25" s="16"/>
      <c r="BE25" s="16"/>
      <c r="BF25" s="16"/>
      <c r="BG25" s="18">
        <f>SUM(BG6:BG19)</f>
        <v>0</v>
      </c>
      <c r="BH25" s="16"/>
      <c r="BJ25" s="16"/>
      <c r="BK25" s="5"/>
      <c r="BL25" s="42"/>
      <c r="BM25" s="42"/>
      <c r="BN25" s="42"/>
      <c r="BO25" s="16"/>
      <c r="BP25" s="16"/>
      <c r="BQ25" s="16"/>
      <c r="BR25" s="16"/>
      <c r="BS25" s="16"/>
      <c r="BT25" s="16"/>
      <c r="BU25" s="16"/>
      <c r="BV25" s="18">
        <f>SUM(BV6:BV19)</f>
        <v>0</v>
      </c>
      <c r="BW25" s="16"/>
      <c r="BY25" s="16"/>
      <c r="BZ25" s="16"/>
      <c r="CA25" s="42"/>
      <c r="CB25" s="42"/>
      <c r="CC25" s="42"/>
      <c r="CD25" s="16"/>
      <c r="CE25" s="16"/>
      <c r="CF25" s="16"/>
      <c r="CG25" s="16"/>
      <c r="CH25" s="16"/>
      <c r="CI25" s="16"/>
      <c r="CJ25" s="16"/>
      <c r="CK25" s="18">
        <f>SUM(CK6:CK19)</f>
        <v>0</v>
      </c>
      <c r="CL25" s="16"/>
      <c r="CN25" s="16"/>
      <c r="CO25" s="16"/>
      <c r="CP25" s="117">
        <f>SUM(N25,AC25,AR25,BG25,BV25,CK25)</f>
        <v>0</v>
      </c>
    </row>
    <row r="26" spans="1:96" ht="15" customHeight="1" thickBot="1">
      <c r="A26" s="43" t="s">
        <v>48</v>
      </c>
      <c r="B26" s="67"/>
      <c r="C26" s="67"/>
      <c r="D26"/>
      <c r="E26"/>
      <c r="F26"/>
      <c r="G26" s="16"/>
      <c r="H26" s="52"/>
      <c r="I26" s="52"/>
      <c r="J26" s="52"/>
      <c r="K26" s="52"/>
      <c r="L26" s="52"/>
      <c r="M26" s="52"/>
      <c r="N26" s="20"/>
      <c r="O26" s="52"/>
      <c r="Q26" s="52"/>
      <c r="R26" s="5"/>
      <c r="S26" s="48"/>
      <c r="T26" s="48"/>
      <c r="U26" s="48"/>
      <c r="V26" s="52"/>
      <c r="W26" s="52"/>
      <c r="X26" s="52"/>
      <c r="Y26" s="52"/>
      <c r="Z26" s="52"/>
      <c r="AA26" s="52"/>
      <c r="AB26" s="52"/>
      <c r="AC26" s="21"/>
      <c r="AD26" s="52"/>
      <c r="AF26" s="52"/>
      <c r="AG26" s="5"/>
      <c r="AH26" s="48"/>
      <c r="AI26" s="48"/>
      <c r="AJ26" s="48"/>
      <c r="AK26" s="52"/>
      <c r="AL26" s="52"/>
      <c r="AM26" s="52"/>
      <c r="AN26" s="52"/>
      <c r="AO26" s="52"/>
      <c r="AP26" s="52"/>
      <c r="AQ26" s="52"/>
      <c r="AR26" s="20"/>
      <c r="AS26" s="12"/>
      <c r="AU26" s="52"/>
      <c r="AV26" s="5"/>
      <c r="AW26" s="48"/>
      <c r="AX26" s="48"/>
      <c r="AY26" s="48"/>
      <c r="AZ26" s="52"/>
      <c r="BA26" s="52"/>
      <c r="BB26" s="52"/>
      <c r="BC26" s="52"/>
      <c r="BD26" s="52"/>
      <c r="BE26" s="52"/>
      <c r="BF26" s="52"/>
      <c r="BG26" s="20"/>
      <c r="BH26" s="12"/>
      <c r="BJ26" s="52"/>
      <c r="BK26" s="5"/>
      <c r="BL26" s="48"/>
      <c r="BM26" s="48"/>
      <c r="BN26" s="48"/>
      <c r="BO26" s="52"/>
      <c r="BP26" s="52"/>
      <c r="BQ26" s="52"/>
      <c r="BR26" s="52"/>
      <c r="BS26" s="52"/>
      <c r="BT26" s="52"/>
      <c r="BU26" s="52"/>
      <c r="BV26" s="20"/>
      <c r="BW26" s="12"/>
      <c r="BY26" s="52"/>
      <c r="BZ26" s="52"/>
      <c r="CA26" s="48"/>
      <c r="CB26" s="48"/>
      <c r="CC26" s="48"/>
      <c r="CD26" s="52"/>
      <c r="CE26" s="52"/>
      <c r="CF26" s="52"/>
      <c r="CG26" s="52"/>
      <c r="CH26" s="52"/>
      <c r="CI26" s="52"/>
      <c r="CJ26" s="52"/>
      <c r="CK26" s="20"/>
      <c r="CL26" s="52"/>
      <c r="CN26" s="52"/>
      <c r="CO26" s="52"/>
      <c r="CP26" s="129">
        <f>SUM(N26,AC26,AR26,BG26,BV26,CK26)</f>
        <v>0</v>
      </c>
    </row>
    <row r="27" spans="1:96">
      <c r="A27" s="26"/>
      <c r="B27" s="26"/>
      <c r="C27" s="26"/>
      <c r="D27" s="26"/>
      <c r="E27" s="26"/>
      <c r="F27" s="26"/>
      <c r="G27" s="26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8"/>
      <c r="AD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</row>
    <row r="28" spans="1:96">
      <c r="A28" s="39" t="s">
        <v>49</v>
      </c>
      <c r="B28" s="39"/>
      <c r="C28" s="39"/>
      <c r="D28" s="26"/>
      <c r="E28" s="26"/>
      <c r="F28" s="26"/>
      <c r="G28" s="26"/>
      <c r="H28" s="5"/>
      <c r="I28" s="5"/>
      <c r="J28" s="5"/>
      <c r="K28" s="5"/>
      <c r="L28" s="5"/>
      <c r="M28" s="5"/>
      <c r="N28" s="5"/>
      <c r="O28" s="5"/>
      <c r="P28" s="48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8"/>
      <c r="AD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</row>
    <row r="29" spans="1:96" ht="15" thickBot="1">
      <c r="A29" s="295" t="s">
        <v>50</v>
      </c>
      <c r="B29" s="295"/>
      <c r="C29" s="295"/>
      <c r="D29" s="295"/>
      <c r="E29" s="42"/>
      <c r="F29" s="42"/>
      <c r="G29" s="26"/>
      <c r="H29" s="5"/>
      <c r="I29" s="5"/>
      <c r="J29" s="5"/>
      <c r="K29" s="5"/>
      <c r="L29" s="5"/>
      <c r="N29" s="166" t="s">
        <v>51</v>
      </c>
      <c r="O29" s="5"/>
      <c r="R29" s="5"/>
      <c r="V29" s="5"/>
      <c r="W29" s="5"/>
      <c r="X29" s="5"/>
      <c r="Y29" s="5"/>
      <c r="Z29" s="5"/>
      <c r="AA29" s="5"/>
      <c r="AC29" s="48" t="s">
        <v>51</v>
      </c>
      <c r="AD29" s="5"/>
      <c r="AG29" s="5"/>
      <c r="AK29" s="5"/>
      <c r="AL29" s="5"/>
      <c r="AM29" s="5"/>
      <c r="AN29" s="5"/>
      <c r="AO29" s="5"/>
      <c r="AP29" s="5"/>
      <c r="AQ29" s="5"/>
      <c r="AR29" s="48" t="s">
        <v>51</v>
      </c>
      <c r="AS29" s="5"/>
      <c r="AU29" s="5"/>
      <c r="AV29" s="5"/>
      <c r="AZ29" s="5"/>
      <c r="BA29" s="5"/>
      <c r="BB29" s="5"/>
      <c r="BC29" s="5"/>
      <c r="BD29" s="5"/>
      <c r="BE29" s="5"/>
      <c r="BF29" s="5"/>
      <c r="BG29" s="48" t="s">
        <v>51</v>
      </c>
      <c r="BH29" s="5"/>
      <c r="BJ29" s="5"/>
      <c r="BK29" s="5"/>
      <c r="BO29" s="5"/>
      <c r="BP29" s="5"/>
      <c r="BQ29" s="5"/>
      <c r="BR29" s="5"/>
      <c r="BS29" s="5"/>
      <c r="BT29" s="5"/>
      <c r="BU29" s="5"/>
      <c r="BV29" s="48" t="s">
        <v>51</v>
      </c>
      <c r="BW29" s="5"/>
      <c r="BY29" s="5"/>
      <c r="BZ29" s="5"/>
      <c r="CD29" s="5"/>
      <c r="CE29" s="5"/>
      <c r="CF29" s="5"/>
      <c r="CG29" s="5"/>
      <c r="CH29" s="5"/>
      <c r="CI29" s="5"/>
      <c r="CJ29" s="5"/>
      <c r="CK29" s="48" t="s">
        <v>51</v>
      </c>
      <c r="CL29" s="5"/>
      <c r="CN29" s="5"/>
      <c r="CO29" s="5"/>
    </row>
    <row r="30" spans="1:96">
      <c r="A30" s="314"/>
      <c r="B30" s="315"/>
      <c r="C30" s="315"/>
      <c r="D30" s="316"/>
      <c r="E30" s="5"/>
      <c r="G30" s="5"/>
      <c r="H30" s="5"/>
      <c r="I30" s="5"/>
      <c r="J30" s="5"/>
      <c r="K30" s="5"/>
      <c r="L30" s="5"/>
      <c r="M30" s="5"/>
      <c r="N30" s="204"/>
      <c r="O30" s="5"/>
      <c r="Q30" s="5"/>
      <c r="R30" s="5"/>
      <c r="V30" s="5"/>
      <c r="W30" s="5"/>
      <c r="X30" s="5"/>
      <c r="Y30" s="5"/>
      <c r="Z30" s="5"/>
      <c r="AA30" s="5"/>
      <c r="AB30" s="5"/>
      <c r="AC30" s="204"/>
      <c r="AD30" s="5"/>
      <c r="AF30" s="5"/>
      <c r="AG30" s="5"/>
      <c r="AK30" s="5"/>
      <c r="AL30" s="5"/>
      <c r="AM30" s="5"/>
      <c r="AN30" s="5"/>
      <c r="AO30" s="5"/>
      <c r="AP30" s="5"/>
      <c r="AQ30" s="5"/>
      <c r="AR30" s="204"/>
      <c r="AS30" s="5"/>
      <c r="AU30" s="5"/>
      <c r="AV30" s="5"/>
      <c r="AZ30" s="5"/>
      <c r="BA30" s="5"/>
      <c r="BB30" s="5"/>
      <c r="BC30" s="5"/>
      <c r="BD30" s="5"/>
      <c r="BE30" s="5"/>
      <c r="BF30" s="5"/>
      <c r="BG30" s="204"/>
      <c r="BH30" s="5"/>
      <c r="BJ30" s="5"/>
      <c r="BK30" s="5"/>
      <c r="BO30" s="5"/>
      <c r="BP30" s="5"/>
      <c r="BQ30" s="5"/>
      <c r="BR30" s="5"/>
      <c r="BS30" s="5"/>
      <c r="BT30" s="5"/>
      <c r="BU30" s="5"/>
      <c r="BV30" s="9"/>
      <c r="BW30" s="5"/>
      <c r="BY30" s="5"/>
      <c r="BZ30" s="5"/>
      <c r="CD30" s="5"/>
      <c r="CE30" s="5"/>
      <c r="CF30" s="5"/>
      <c r="CG30" s="5"/>
      <c r="CH30" s="5"/>
      <c r="CI30" s="5"/>
      <c r="CJ30" s="5"/>
      <c r="CK30" s="204"/>
      <c r="CL30" s="5"/>
      <c r="CN30" s="5"/>
      <c r="CO30" s="5"/>
      <c r="CP30" s="133">
        <f>SUM(N30,AC30,AR30,BG30,BV30,CK30)</f>
        <v>0</v>
      </c>
    </row>
    <row r="31" spans="1:96">
      <c r="A31" s="317"/>
      <c r="B31" s="318"/>
      <c r="C31" s="318"/>
      <c r="D31" s="319"/>
      <c r="G31" s="5"/>
      <c r="H31" s="5"/>
      <c r="I31" s="5"/>
      <c r="J31" s="5"/>
      <c r="K31" s="5"/>
      <c r="L31" s="5"/>
      <c r="M31" s="5"/>
      <c r="N31" s="205"/>
      <c r="O31" s="5"/>
      <c r="Q31" s="5"/>
      <c r="R31" s="5"/>
      <c r="V31" s="5"/>
      <c r="W31" s="5"/>
      <c r="X31" s="5"/>
      <c r="Y31" s="5"/>
      <c r="Z31" s="5"/>
      <c r="AA31" s="5"/>
      <c r="AB31" s="5"/>
      <c r="AC31" s="205"/>
      <c r="AD31" s="5"/>
      <c r="AF31" s="5"/>
      <c r="AG31" s="5"/>
      <c r="AK31" s="5"/>
      <c r="AL31" s="5"/>
      <c r="AM31" s="5"/>
      <c r="AN31" s="5"/>
      <c r="AO31" s="5"/>
      <c r="AP31" s="5"/>
      <c r="AQ31" s="5"/>
      <c r="AR31" s="205"/>
      <c r="AS31" s="5"/>
      <c r="AU31" s="5"/>
      <c r="AV31" s="5"/>
      <c r="AZ31" s="5"/>
      <c r="BA31" s="5"/>
      <c r="BB31" s="5"/>
      <c r="BC31" s="5"/>
      <c r="BD31" s="5"/>
      <c r="BE31" s="5"/>
      <c r="BF31" s="5"/>
      <c r="BG31" s="205"/>
      <c r="BH31" s="5"/>
      <c r="BJ31" s="5"/>
      <c r="BK31" s="5"/>
      <c r="BO31" s="5"/>
      <c r="BP31" s="5"/>
      <c r="BQ31" s="5"/>
      <c r="BR31" s="5"/>
      <c r="BS31" s="5"/>
      <c r="BT31" s="5"/>
      <c r="BU31" s="5"/>
      <c r="BV31" s="10"/>
      <c r="BW31" s="5"/>
      <c r="BY31" s="5"/>
      <c r="BZ31" s="5"/>
      <c r="CD31" s="5"/>
      <c r="CE31" s="5"/>
      <c r="CF31" s="5"/>
      <c r="CG31" s="5"/>
      <c r="CH31" s="5"/>
      <c r="CI31" s="5"/>
      <c r="CJ31" s="5"/>
      <c r="CK31" s="205"/>
      <c r="CL31" s="5"/>
      <c r="CN31" s="5"/>
      <c r="CO31" s="5"/>
      <c r="CP31" s="133">
        <f t="shared" ref="CP31:CP40" si="147">SUM(N31,AC31,AR31,BG31,BV31,CK31)</f>
        <v>0</v>
      </c>
    </row>
    <row r="32" spans="1:96">
      <c r="A32" s="317"/>
      <c r="B32" s="318"/>
      <c r="C32" s="318"/>
      <c r="D32" s="319"/>
      <c r="E32" s="5"/>
      <c r="F32" s="5"/>
      <c r="G32" s="5"/>
      <c r="H32" s="5"/>
      <c r="I32" s="5"/>
      <c r="J32" s="5"/>
      <c r="K32" s="5"/>
      <c r="L32" s="5"/>
      <c r="M32" s="5"/>
      <c r="N32" s="205"/>
      <c r="O32" s="5"/>
      <c r="Q32" s="5"/>
      <c r="R32" s="5"/>
      <c r="V32" s="5"/>
      <c r="W32" s="5"/>
      <c r="X32" s="5"/>
      <c r="Y32" s="5"/>
      <c r="Z32" s="5"/>
      <c r="AA32" s="5"/>
      <c r="AB32" s="5"/>
      <c r="AC32" s="205"/>
      <c r="AD32" s="5"/>
      <c r="AF32" s="5"/>
      <c r="AG32" s="5"/>
      <c r="AK32" s="5"/>
      <c r="AL32" s="5"/>
      <c r="AM32" s="5"/>
      <c r="AN32" s="5"/>
      <c r="AO32" s="5"/>
      <c r="AP32" s="5"/>
      <c r="AQ32" s="5"/>
      <c r="AR32" s="205"/>
      <c r="AS32" s="5"/>
      <c r="AU32" s="5"/>
      <c r="AV32" s="5"/>
      <c r="AZ32" s="5"/>
      <c r="BA32" s="5"/>
      <c r="BB32" s="5"/>
      <c r="BC32" s="5"/>
      <c r="BD32" s="5"/>
      <c r="BE32" s="5"/>
      <c r="BF32" s="5"/>
      <c r="BG32" s="205"/>
      <c r="BH32" s="5"/>
      <c r="BJ32" s="5"/>
      <c r="BK32" s="5"/>
      <c r="BO32" s="5"/>
      <c r="BP32" s="5"/>
      <c r="BQ32" s="5"/>
      <c r="BR32" s="5"/>
      <c r="BS32" s="5"/>
      <c r="BT32" s="5"/>
      <c r="BU32" s="5"/>
      <c r="BV32" s="10"/>
      <c r="BW32" s="5"/>
      <c r="BY32" s="5"/>
      <c r="BZ32" s="5"/>
      <c r="CD32" s="5"/>
      <c r="CE32" s="5"/>
      <c r="CF32" s="5"/>
      <c r="CG32" s="5"/>
      <c r="CH32" s="5"/>
      <c r="CI32" s="5"/>
      <c r="CJ32" s="5"/>
      <c r="CK32" s="205"/>
      <c r="CL32" s="5"/>
      <c r="CN32" s="5"/>
      <c r="CO32" s="5"/>
      <c r="CP32" s="133">
        <f t="shared" si="147"/>
        <v>0</v>
      </c>
    </row>
    <row r="33" spans="1:94">
      <c r="A33" s="317"/>
      <c r="B33" s="318"/>
      <c r="C33" s="318"/>
      <c r="D33" s="319"/>
      <c r="E33" s="5"/>
      <c r="F33" s="5"/>
      <c r="G33" s="5"/>
      <c r="H33" s="5"/>
      <c r="I33" s="5"/>
      <c r="J33" s="5"/>
      <c r="K33" s="5"/>
      <c r="L33" s="5"/>
      <c r="M33" s="5"/>
      <c r="N33" s="205"/>
      <c r="O33" s="5"/>
      <c r="Q33" s="5"/>
      <c r="R33" s="5"/>
      <c r="V33" s="5"/>
      <c r="W33" s="5"/>
      <c r="X33" s="5"/>
      <c r="Y33" s="5"/>
      <c r="Z33" s="5"/>
      <c r="AA33" s="5"/>
      <c r="AB33" s="5"/>
      <c r="AC33" s="205"/>
      <c r="AD33" s="5"/>
      <c r="AF33" s="5"/>
      <c r="AG33" s="5"/>
      <c r="AK33" s="5"/>
      <c r="AL33" s="5"/>
      <c r="AM33" s="5"/>
      <c r="AN33" s="5"/>
      <c r="AO33" s="5"/>
      <c r="AP33" s="5"/>
      <c r="AQ33" s="5"/>
      <c r="AR33" s="205"/>
      <c r="AS33" s="5"/>
      <c r="AU33" s="5"/>
      <c r="AV33" s="5"/>
      <c r="AZ33" s="5"/>
      <c r="BA33" s="5"/>
      <c r="BB33" s="5"/>
      <c r="BC33" s="5"/>
      <c r="BD33" s="5"/>
      <c r="BE33" s="5"/>
      <c r="BF33" s="5"/>
      <c r="BG33" s="205"/>
      <c r="BH33" s="5"/>
      <c r="BJ33" s="5"/>
      <c r="BK33" s="5"/>
      <c r="BO33" s="5"/>
      <c r="BP33" s="5"/>
      <c r="BQ33" s="5"/>
      <c r="BR33" s="5"/>
      <c r="BS33" s="5"/>
      <c r="BT33" s="5"/>
      <c r="BU33" s="5"/>
      <c r="BV33" s="10"/>
      <c r="BW33" s="5"/>
      <c r="BY33" s="5"/>
      <c r="BZ33" s="5"/>
      <c r="CD33" s="5"/>
      <c r="CE33" s="5"/>
      <c r="CF33" s="5"/>
      <c r="CG33" s="5"/>
      <c r="CH33" s="5"/>
      <c r="CI33" s="5"/>
      <c r="CJ33" s="5"/>
      <c r="CK33" s="205"/>
      <c r="CL33" s="5"/>
      <c r="CN33" s="5"/>
      <c r="CO33" s="5"/>
      <c r="CP33" s="133">
        <f t="shared" si="147"/>
        <v>0</v>
      </c>
    </row>
    <row r="34" spans="1:94">
      <c r="A34" s="317"/>
      <c r="B34" s="318"/>
      <c r="C34" s="318"/>
      <c r="D34" s="319"/>
      <c r="E34" s="5"/>
      <c r="F34" s="5"/>
      <c r="G34" s="5"/>
      <c r="H34" s="5"/>
      <c r="I34" s="5"/>
      <c r="J34" s="5"/>
      <c r="K34" s="5"/>
      <c r="L34" s="5"/>
      <c r="M34" s="5"/>
      <c r="N34" s="205"/>
      <c r="O34" s="5"/>
      <c r="Q34" s="5"/>
      <c r="R34" s="5"/>
      <c r="V34" s="5"/>
      <c r="W34" s="5"/>
      <c r="X34" s="5"/>
      <c r="Y34" s="5"/>
      <c r="Z34" s="5"/>
      <c r="AA34" s="5"/>
      <c r="AB34" s="5"/>
      <c r="AC34" s="205"/>
      <c r="AD34" s="5"/>
      <c r="AF34" s="5"/>
      <c r="AG34" s="5"/>
      <c r="AK34" s="5"/>
      <c r="AL34" s="5"/>
      <c r="AM34" s="5"/>
      <c r="AN34" s="5"/>
      <c r="AO34" s="5"/>
      <c r="AP34" s="5"/>
      <c r="AQ34" s="5"/>
      <c r="AR34" s="205"/>
      <c r="AS34" s="5"/>
      <c r="AU34" s="5"/>
      <c r="AV34" s="5"/>
      <c r="AZ34" s="5"/>
      <c r="BA34" s="5"/>
      <c r="BB34" s="5"/>
      <c r="BC34" s="5"/>
      <c r="BD34" s="5"/>
      <c r="BE34" s="5"/>
      <c r="BF34" s="5"/>
      <c r="BG34" s="205"/>
      <c r="BH34" s="5"/>
      <c r="BJ34" s="5"/>
      <c r="BK34" s="5"/>
      <c r="BO34" s="5"/>
      <c r="BP34" s="5"/>
      <c r="BQ34" s="5"/>
      <c r="BR34" s="5"/>
      <c r="BS34" s="5"/>
      <c r="BT34" s="5"/>
      <c r="BU34" s="5"/>
      <c r="BV34" s="10"/>
      <c r="BW34" s="5"/>
      <c r="BY34" s="5"/>
      <c r="BZ34" s="5"/>
      <c r="CD34" s="5"/>
      <c r="CE34" s="5"/>
      <c r="CF34" s="5"/>
      <c r="CG34" s="5"/>
      <c r="CH34" s="5"/>
      <c r="CI34" s="5"/>
      <c r="CJ34" s="5"/>
      <c r="CK34" s="205"/>
      <c r="CL34" s="5"/>
      <c r="CN34" s="5"/>
      <c r="CO34" s="5"/>
      <c r="CP34" s="133">
        <f t="shared" si="147"/>
        <v>0</v>
      </c>
    </row>
    <row r="35" spans="1:94">
      <c r="A35" s="317"/>
      <c r="B35" s="318"/>
      <c r="C35" s="318"/>
      <c r="D35" s="319"/>
      <c r="E35" s="5"/>
      <c r="F35" s="5"/>
      <c r="G35" s="5"/>
      <c r="H35" s="5"/>
      <c r="I35" s="5"/>
      <c r="J35" s="5"/>
      <c r="K35" s="5"/>
      <c r="L35" s="5"/>
      <c r="M35" s="5"/>
      <c r="N35" s="205"/>
      <c r="O35" s="5"/>
      <c r="Q35" s="5"/>
      <c r="R35" s="5"/>
      <c r="V35" s="5"/>
      <c r="W35" s="5"/>
      <c r="X35" s="5"/>
      <c r="Y35" s="5"/>
      <c r="Z35" s="5"/>
      <c r="AA35" s="5"/>
      <c r="AB35" s="5"/>
      <c r="AC35" s="205"/>
      <c r="AD35" s="5"/>
      <c r="AF35" s="5"/>
      <c r="AG35" s="5"/>
      <c r="AK35" s="5"/>
      <c r="AL35" s="5"/>
      <c r="AM35" s="5"/>
      <c r="AN35" s="5"/>
      <c r="AO35" s="5"/>
      <c r="AP35" s="5"/>
      <c r="AQ35" s="5"/>
      <c r="AR35" s="205"/>
      <c r="AS35" s="5"/>
      <c r="AU35" s="5"/>
      <c r="AV35" s="5"/>
      <c r="AZ35" s="5"/>
      <c r="BA35" s="5"/>
      <c r="BB35" s="5"/>
      <c r="BC35" s="5"/>
      <c r="BD35" s="5"/>
      <c r="BE35" s="5"/>
      <c r="BF35" s="5"/>
      <c r="BG35" s="205"/>
      <c r="BH35" s="5"/>
      <c r="BJ35" s="5"/>
      <c r="BK35" s="5"/>
      <c r="BO35" s="5"/>
      <c r="BP35" s="5"/>
      <c r="BQ35" s="5"/>
      <c r="BR35" s="5"/>
      <c r="BS35" s="5"/>
      <c r="BT35" s="5"/>
      <c r="BU35" s="5"/>
      <c r="BV35" s="10"/>
      <c r="BW35" s="5"/>
      <c r="BY35" s="5"/>
      <c r="BZ35" s="5"/>
      <c r="CD35" s="5"/>
      <c r="CE35" s="5"/>
      <c r="CF35" s="5"/>
      <c r="CG35" s="5"/>
      <c r="CH35" s="5"/>
      <c r="CI35" s="5"/>
      <c r="CJ35" s="5"/>
      <c r="CK35" s="205"/>
      <c r="CL35" s="5"/>
      <c r="CN35" s="5"/>
      <c r="CO35" s="5"/>
      <c r="CP35" s="133">
        <f t="shared" si="147"/>
        <v>0</v>
      </c>
    </row>
    <row r="36" spans="1:94">
      <c r="A36" s="317"/>
      <c r="B36" s="318"/>
      <c r="C36" s="318"/>
      <c r="D36" s="319"/>
      <c r="E36" s="5"/>
      <c r="F36" s="5"/>
      <c r="G36" s="5"/>
      <c r="H36" s="5"/>
      <c r="I36" s="5"/>
      <c r="J36" s="5"/>
      <c r="K36" s="5"/>
      <c r="L36" s="5"/>
      <c r="M36" s="5"/>
      <c r="N36" s="205"/>
      <c r="O36" s="5"/>
      <c r="Q36" s="5"/>
      <c r="R36" s="5"/>
      <c r="V36" s="5"/>
      <c r="W36" s="5"/>
      <c r="X36" s="5"/>
      <c r="Y36" s="5"/>
      <c r="Z36" s="5"/>
      <c r="AA36" s="5"/>
      <c r="AB36" s="5"/>
      <c r="AC36" s="205"/>
      <c r="AD36" s="5"/>
      <c r="AF36" s="5"/>
      <c r="AG36" s="5"/>
      <c r="AK36" s="5"/>
      <c r="AL36" s="5"/>
      <c r="AM36" s="5"/>
      <c r="AN36" s="5"/>
      <c r="AO36" s="5"/>
      <c r="AP36" s="5"/>
      <c r="AQ36" s="5"/>
      <c r="AR36" s="205"/>
      <c r="AS36" s="5"/>
      <c r="AU36" s="5"/>
      <c r="AV36" s="5"/>
      <c r="AZ36" s="5"/>
      <c r="BA36" s="5"/>
      <c r="BB36" s="5"/>
      <c r="BC36" s="5"/>
      <c r="BD36" s="5"/>
      <c r="BE36" s="5"/>
      <c r="BF36" s="5"/>
      <c r="BG36" s="205"/>
      <c r="BH36" s="5"/>
      <c r="BJ36" s="5"/>
      <c r="BK36" s="5"/>
      <c r="BO36" s="5"/>
      <c r="BP36" s="5"/>
      <c r="BQ36" s="5"/>
      <c r="BR36" s="5"/>
      <c r="BS36" s="5"/>
      <c r="BT36" s="5"/>
      <c r="BU36" s="5"/>
      <c r="BV36" s="10"/>
      <c r="BW36" s="5"/>
      <c r="BY36" s="5"/>
      <c r="BZ36" s="5"/>
      <c r="CD36" s="5"/>
      <c r="CE36" s="5"/>
      <c r="CF36" s="5"/>
      <c r="CG36" s="5"/>
      <c r="CH36" s="5"/>
      <c r="CI36" s="5"/>
      <c r="CJ36" s="5"/>
      <c r="CK36" s="205"/>
      <c r="CL36" s="5"/>
      <c r="CN36" s="5"/>
      <c r="CO36" s="5"/>
      <c r="CP36" s="133">
        <f t="shared" si="147"/>
        <v>0</v>
      </c>
    </row>
    <row r="37" spans="1:94">
      <c r="A37" s="317"/>
      <c r="B37" s="318"/>
      <c r="C37" s="318"/>
      <c r="D37" s="319"/>
      <c r="E37" s="5"/>
      <c r="F37" s="5"/>
      <c r="G37" s="5"/>
      <c r="H37" s="5"/>
      <c r="I37" s="5"/>
      <c r="J37" s="5"/>
      <c r="K37" s="5"/>
      <c r="L37" s="5"/>
      <c r="M37" s="5"/>
      <c r="N37" s="205"/>
      <c r="O37" s="5"/>
      <c r="Q37" s="5"/>
      <c r="R37" s="5"/>
      <c r="V37" s="5"/>
      <c r="W37" s="5"/>
      <c r="X37" s="5"/>
      <c r="Y37" s="5"/>
      <c r="Z37" s="5"/>
      <c r="AA37" s="5"/>
      <c r="AB37" s="5"/>
      <c r="AC37" s="205"/>
      <c r="AD37" s="5"/>
      <c r="AF37" s="5"/>
      <c r="AG37" s="5"/>
      <c r="AK37" s="5"/>
      <c r="AL37" s="5"/>
      <c r="AM37" s="5"/>
      <c r="AN37" s="5"/>
      <c r="AO37" s="5"/>
      <c r="AP37" s="5"/>
      <c r="AQ37" s="5"/>
      <c r="AR37" s="205"/>
      <c r="AS37" s="5"/>
      <c r="AU37" s="5"/>
      <c r="AV37" s="5"/>
      <c r="AZ37" s="5"/>
      <c r="BA37" s="5"/>
      <c r="BB37" s="5"/>
      <c r="BC37" s="5"/>
      <c r="BD37" s="5"/>
      <c r="BE37" s="5"/>
      <c r="BF37" s="5"/>
      <c r="BG37" s="205"/>
      <c r="BH37" s="5"/>
      <c r="BJ37" s="5"/>
      <c r="BK37" s="5"/>
      <c r="BO37" s="5"/>
      <c r="BP37" s="5"/>
      <c r="BQ37" s="5"/>
      <c r="BR37" s="5"/>
      <c r="BS37" s="5"/>
      <c r="BT37" s="5"/>
      <c r="BU37" s="5"/>
      <c r="BV37" s="10"/>
      <c r="BW37" s="5"/>
      <c r="BY37" s="5"/>
      <c r="BZ37" s="5"/>
      <c r="CD37" s="5"/>
      <c r="CE37" s="5"/>
      <c r="CF37" s="5"/>
      <c r="CG37" s="5"/>
      <c r="CH37" s="5"/>
      <c r="CI37" s="5"/>
      <c r="CJ37" s="5"/>
      <c r="CK37" s="205"/>
      <c r="CL37" s="5"/>
      <c r="CN37" s="5"/>
      <c r="CO37" s="5"/>
      <c r="CP37" s="133">
        <f t="shared" si="147"/>
        <v>0</v>
      </c>
    </row>
    <row r="38" spans="1:94">
      <c r="A38" s="317"/>
      <c r="B38" s="318"/>
      <c r="C38" s="318"/>
      <c r="D38" s="319"/>
      <c r="E38" s="5"/>
      <c r="F38" s="5"/>
      <c r="G38" s="5"/>
      <c r="H38" s="5"/>
      <c r="I38" s="5"/>
      <c r="J38" s="5"/>
      <c r="K38" s="5"/>
      <c r="L38" s="5"/>
      <c r="M38" s="5"/>
      <c r="N38" s="205"/>
      <c r="O38" s="5"/>
      <c r="Q38" s="5"/>
      <c r="R38" s="5"/>
      <c r="V38" s="5"/>
      <c r="W38" s="5"/>
      <c r="X38" s="5"/>
      <c r="Y38" s="5"/>
      <c r="Z38" s="5"/>
      <c r="AA38" s="5"/>
      <c r="AB38" s="5"/>
      <c r="AC38" s="205"/>
      <c r="AD38" s="5"/>
      <c r="AF38" s="5"/>
      <c r="AG38" s="5"/>
      <c r="AK38" s="5"/>
      <c r="AL38" s="5"/>
      <c r="AM38" s="5"/>
      <c r="AN38" s="5"/>
      <c r="AO38" s="5"/>
      <c r="AP38" s="5"/>
      <c r="AQ38" s="5"/>
      <c r="AR38" s="205"/>
      <c r="AS38" s="5"/>
      <c r="AU38" s="5"/>
      <c r="AV38" s="5"/>
      <c r="AZ38" s="5"/>
      <c r="BA38" s="5"/>
      <c r="BB38" s="5"/>
      <c r="BC38" s="5"/>
      <c r="BD38" s="5"/>
      <c r="BE38" s="5"/>
      <c r="BF38" s="5"/>
      <c r="BG38" s="205"/>
      <c r="BH38" s="5"/>
      <c r="BJ38" s="5"/>
      <c r="BK38" s="5"/>
      <c r="BO38" s="5"/>
      <c r="BP38" s="5"/>
      <c r="BQ38" s="5"/>
      <c r="BR38" s="5"/>
      <c r="BS38" s="5"/>
      <c r="BT38" s="5"/>
      <c r="BU38" s="5"/>
      <c r="BV38" s="10"/>
      <c r="BW38" s="5"/>
      <c r="BY38" s="5"/>
      <c r="BZ38" s="5"/>
      <c r="CD38" s="5"/>
      <c r="CE38" s="5"/>
      <c r="CF38" s="5"/>
      <c r="CG38" s="5"/>
      <c r="CH38" s="5"/>
      <c r="CI38" s="5"/>
      <c r="CJ38" s="5"/>
      <c r="CK38" s="205"/>
      <c r="CL38" s="5"/>
      <c r="CN38" s="5"/>
      <c r="CO38" s="5"/>
      <c r="CP38" s="133">
        <f t="shared" si="147"/>
        <v>0</v>
      </c>
    </row>
    <row r="39" spans="1:94" ht="15" thickBot="1">
      <c r="A39" s="320"/>
      <c r="B39" s="321"/>
      <c r="C39" s="321"/>
      <c r="D39" s="322"/>
      <c r="E39" s="5"/>
      <c r="F39" s="5"/>
      <c r="G39" s="5"/>
      <c r="H39" s="5"/>
      <c r="I39" s="5"/>
      <c r="J39" s="5"/>
      <c r="K39" s="5"/>
      <c r="L39" s="5"/>
      <c r="M39" s="5"/>
      <c r="N39" s="206"/>
      <c r="O39" s="5"/>
      <c r="Q39" s="5"/>
      <c r="R39" s="5"/>
      <c r="V39" s="5"/>
      <c r="W39" s="5"/>
      <c r="X39" s="5"/>
      <c r="Y39" s="5"/>
      <c r="Z39" s="5"/>
      <c r="AA39" s="5"/>
      <c r="AB39" s="5"/>
      <c r="AC39" s="206"/>
      <c r="AD39" s="5"/>
      <c r="AF39" s="5"/>
      <c r="AG39" s="5"/>
      <c r="AK39" s="5"/>
      <c r="AL39" s="5"/>
      <c r="AM39" s="5"/>
      <c r="AN39" s="5"/>
      <c r="AO39" s="5"/>
      <c r="AP39" s="5"/>
      <c r="AQ39" s="5"/>
      <c r="AR39" s="206"/>
      <c r="AS39" s="5"/>
      <c r="AU39" s="5"/>
      <c r="AV39" s="5"/>
      <c r="AZ39" s="5"/>
      <c r="BA39" s="5"/>
      <c r="BB39" s="5"/>
      <c r="BC39" s="5"/>
      <c r="BD39" s="5"/>
      <c r="BE39" s="5"/>
      <c r="BF39" s="5"/>
      <c r="BG39" s="206"/>
      <c r="BH39" s="5"/>
      <c r="BJ39" s="5"/>
      <c r="BK39" s="5"/>
      <c r="BO39" s="5"/>
      <c r="BP39" s="5"/>
      <c r="BQ39" s="5"/>
      <c r="BR39" s="5"/>
      <c r="BS39" s="5"/>
      <c r="BT39" s="5"/>
      <c r="BU39" s="5"/>
      <c r="BV39" s="11"/>
      <c r="BW39" s="5"/>
      <c r="BY39" s="5"/>
      <c r="BZ39" s="5"/>
      <c r="CD39" s="5"/>
      <c r="CE39" s="5"/>
      <c r="CF39" s="5"/>
      <c r="CG39" s="5"/>
      <c r="CH39" s="5"/>
      <c r="CI39" s="5"/>
      <c r="CJ39" s="5"/>
      <c r="CK39" s="206"/>
      <c r="CL39" s="5"/>
      <c r="CN39" s="5"/>
      <c r="CO39" s="5"/>
      <c r="CP39" s="133">
        <f t="shared" si="147"/>
        <v>0</v>
      </c>
    </row>
    <row r="40" spans="1:94" ht="15" thickBot="1">
      <c r="A40" s="323" t="s">
        <v>52</v>
      </c>
      <c r="B40" s="324"/>
      <c r="C40" s="324"/>
      <c r="D40" s="325"/>
      <c r="E40"/>
      <c r="F40"/>
      <c r="G40" s="5"/>
      <c r="H40" s="5"/>
      <c r="I40" s="5"/>
      <c r="J40" s="5"/>
      <c r="K40" s="5"/>
      <c r="L40" s="5"/>
      <c r="M40" s="26"/>
      <c r="N40" s="18">
        <f>SUM(N30:N39)</f>
        <v>0</v>
      </c>
      <c r="O40" s="26"/>
      <c r="Q40" s="26"/>
      <c r="R40" s="26"/>
      <c r="S40"/>
      <c r="T40"/>
      <c r="U40"/>
      <c r="V40" s="26"/>
      <c r="W40" s="26"/>
      <c r="X40" s="26"/>
      <c r="Y40" s="26"/>
      <c r="Z40" s="26"/>
      <c r="AA40" s="26"/>
      <c r="AB40" s="26"/>
      <c r="AC40" s="18">
        <f>SUM(AC30:AC39)</f>
        <v>0</v>
      </c>
      <c r="AD40" s="26"/>
      <c r="AF40" s="26"/>
      <c r="AG40" s="26"/>
      <c r="AH40"/>
      <c r="AI40"/>
      <c r="AJ40"/>
      <c r="AK40" s="26"/>
      <c r="AL40" s="26"/>
      <c r="AM40" s="26"/>
      <c r="AN40" s="26"/>
      <c r="AO40" s="26"/>
      <c r="AP40" s="26"/>
      <c r="AQ40" s="26"/>
      <c r="AR40" s="18">
        <f>SUM(AR30:AR39)</f>
        <v>0</v>
      </c>
      <c r="AS40" s="26"/>
      <c r="AU40" s="26"/>
      <c r="AV40" s="26"/>
      <c r="AW40"/>
      <c r="AX40"/>
      <c r="AY40"/>
      <c r="AZ40" s="26"/>
      <c r="BA40" s="26"/>
      <c r="BB40" s="26"/>
      <c r="BC40" s="26"/>
      <c r="BD40" s="26"/>
      <c r="BE40" s="26"/>
      <c r="BF40" s="26"/>
      <c r="BG40" s="18">
        <f>SUM(BG30:BG39)</f>
        <v>0</v>
      </c>
      <c r="BH40" s="26"/>
      <c r="BJ40" s="26"/>
      <c r="BK40" s="26"/>
      <c r="BL40"/>
      <c r="BM40"/>
      <c r="BN40"/>
      <c r="BO40" s="26"/>
      <c r="BP40" s="26"/>
      <c r="BQ40" s="26"/>
      <c r="BR40" s="26"/>
      <c r="BS40" s="26"/>
      <c r="BT40" s="26"/>
      <c r="BU40" s="26"/>
      <c r="BV40" s="18">
        <f>SUM(BV30:BV39)</f>
        <v>0</v>
      </c>
      <c r="BW40" s="26"/>
      <c r="BY40" s="26"/>
      <c r="BZ40" s="26"/>
      <c r="CA40"/>
      <c r="CB40"/>
      <c r="CC40"/>
      <c r="CD40" s="26"/>
      <c r="CE40" s="26"/>
      <c r="CF40" s="26"/>
      <c r="CG40" s="26"/>
      <c r="CH40" s="26"/>
      <c r="CI40" s="26"/>
      <c r="CJ40" s="26"/>
      <c r="CK40" s="18">
        <f>SUM(CK30:CK39)</f>
        <v>0</v>
      </c>
      <c r="CL40" s="26"/>
      <c r="CN40" s="26"/>
      <c r="CO40" s="26"/>
      <c r="CP40" s="291">
        <f t="shared" si="147"/>
        <v>0</v>
      </c>
    </row>
    <row r="41" spans="1:94">
      <c r="A41" s="26"/>
      <c r="B41" s="26"/>
      <c r="C41" s="26"/>
      <c r="D41" s="26"/>
      <c r="E41" s="26"/>
      <c r="F41" s="26"/>
      <c r="G41" s="5"/>
      <c r="H41" s="5"/>
      <c r="I41" s="5"/>
      <c r="J41" s="5"/>
      <c r="K41" s="5"/>
      <c r="L41" s="5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7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/>
    </row>
    <row r="42" spans="1:94">
      <c r="G42" s="52"/>
      <c r="CP42"/>
    </row>
    <row r="43" spans="1:94" s="263" customFormat="1" ht="15" thickBot="1">
      <c r="A43" s="261" t="s">
        <v>53</v>
      </c>
      <c r="B43" s="261"/>
      <c r="C43" s="261"/>
      <c r="D43" s="262"/>
      <c r="AE43" s="264"/>
    </row>
    <row r="44" spans="1:94" ht="19.5" customHeight="1" thickBot="1">
      <c r="A44" s="32" t="s">
        <v>54</v>
      </c>
      <c r="B44" s="32"/>
      <c r="C44" s="32"/>
      <c r="D44" s="26"/>
      <c r="E44" s="26"/>
      <c r="F44" s="26"/>
      <c r="G44" s="26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8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</row>
    <row r="45" spans="1:94" ht="46.5" customHeight="1" thickBot="1">
      <c r="A45" s="296"/>
      <c r="B45" s="296"/>
      <c r="C45" s="296"/>
      <c r="D45" s="296"/>
      <c r="E45" s="42"/>
      <c r="F45" s="247" t="s">
        <v>55</v>
      </c>
      <c r="G45" s="253" t="s">
        <v>56</v>
      </c>
      <c r="H45" s="250"/>
      <c r="I45" s="250"/>
      <c r="J45" s="250"/>
      <c r="K45" s="250"/>
      <c r="L45" s="250"/>
      <c r="M45" s="254"/>
      <c r="N45" s="255" t="s">
        <v>51</v>
      </c>
      <c r="O45" s="26"/>
      <c r="Q45"/>
      <c r="R45" s="26"/>
      <c r="S45"/>
      <c r="T45" s="42"/>
      <c r="U45" s="247" t="s">
        <v>55</v>
      </c>
      <c r="V45" s="253" t="s">
        <v>56</v>
      </c>
      <c r="W45" s="250"/>
      <c r="X45" s="250"/>
      <c r="Y45" s="250"/>
      <c r="Z45" s="250"/>
      <c r="AA45" s="250"/>
      <c r="AB45" s="258" t="s">
        <v>55</v>
      </c>
      <c r="AC45" s="255" t="s">
        <v>51</v>
      </c>
      <c r="AD45" s="26"/>
      <c r="AF45"/>
      <c r="AG45" s="26"/>
      <c r="AH45"/>
      <c r="AI45" s="42"/>
      <c r="AJ45" s="247" t="s">
        <v>55</v>
      </c>
      <c r="AK45" s="253" t="s">
        <v>56</v>
      </c>
      <c r="AL45" s="250"/>
      <c r="AM45" s="250"/>
      <c r="AN45" s="250"/>
      <c r="AO45" s="250"/>
      <c r="AP45" s="250"/>
      <c r="AQ45" s="258" t="s">
        <v>55</v>
      </c>
      <c r="AR45" s="255" t="s">
        <v>51</v>
      </c>
      <c r="AS45" s="26"/>
      <c r="AU45" s="26"/>
      <c r="AV45" s="26"/>
      <c r="AW45"/>
      <c r="AX45" s="42"/>
      <c r="AY45" s="247" t="s">
        <v>55</v>
      </c>
      <c r="AZ45" s="253" t="s">
        <v>56</v>
      </c>
      <c r="BA45" s="250"/>
      <c r="BB45" s="250"/>
      <c r="BC45" s="250"/>
      <c r="BD45" s="250"/>
      <c r="BE45" s="250"/>
      <c r="BF45" s="258" t="s">
        <v>55</v>
      </c>
      <c r="BG45" s="255" t="s">
        <v>51</v>
      </c>
      <c r="BH45" s="5"/>
      <c r="BJ45" s="26"/>
      <c r="BK45" s="5"/>
      <c r="BL45"/>
      <c r="BM45" s="42"/>
      <c r="BN45" s="247" t="s">
        <v>55</v>
      </c>
      <c r="BO45" s="253" t="s">
        <v>56</v>
      </c>
      <c r="BP45" s="250"/>
      <c r="BQ45" s="250"/>
      <c r="BR45" s="250"/>
      <c r="BS45" s="250"/>
      <c r="BT45" s="250"/>
      <c r="BU45" s="258" t="s">
        <v>55</v>
      </c>
      <c r="BV45" s="255" t="s">
        <v>51</v>
      </c>
      <c r="BW45" s="5"/>
      <c r="BY45" s="26"/>
      <c r="BZ45" s="5"/>
      <c r="CA45"/>
      <c r="CB45" s="42"/>
      <c r="CC45" s="247" t="s">
        <v>55</v>
      </c>
      <c r="CD45" s="253" t="s">
        <v>56</v>
      </c>
      <c r="CE45" s="250"/>
      <c r="CF45" s="250"/>
      <c r="CG45" s="250"/>
      <c r="CH45" s="250"/>
      <c r="CI45" s="250"/>
      <c r="CJ45" s="258" t="s">
        <v>55</v>
      </c>
      <c r="CK45" s="255" t="s">
        <v>51</v>
      </c>
      <c r="CL45" s="5"/>
      <c r="CN45" s="26"/>
      <c r="CO45" s="5"/>
      <c r="CP45"/>
    </row>
    <row r="46" spans="1:94">
      <c r="A46" s="297"/>
      <c r="B46" s="298"/>
      <c r="C46" s="298"/>
      <c r="D46" s="299"/>
      <c r="F46" s="70"/>
      <c r="G46" s="115"/>
      <c r="H46" s="1"/>
      <c r="I46" s="1"/>
      <c r="J46" s="1"/>
      <c r="K46" s="1"/>
      <c r="L46" s="1"/>
      <c r="M46" s="252"/>
      <c r="N46" s="54">
        <f>F46*G46</f>
        <v>0</v>
      </c>
      <c r="O46" s="26"/>
      <c r="Q46" s="26"/>
      <c r="R46" s="26"/>
      <c r="S46"/>
      <c r="U46" s="70"/>
      <c r="V46" s="115"/>
      <c r="W46" s="1"/>
      <c r="X46" s="1"/>
      <c r="Y46" s="1"/>
      <c r="Z46" s="1"/>
      <c r="AA46" s="1"/>
      <c r="AB46" s="257"/>
      <c r="AC46" s="54">
        <f>U46*V46</f>
        <v>0</v>
      </c>
      <c r="AD46" s="26"/>
      <c r="AF46" s="26"/>
      <c r="AG46" s="26"/>
      <c r="AH46"/>
      <c r="AJ46" s="70"/>
      <c r="AK46" s="115"/>
      <c r="AL46" s="1"/>
      <c r="AM46" s="1"/>
      <c r="AN46" s="1"/>
      <c r="AO46" s="1"/>
      <c r="AP46" s="1"/>
      <c r="AQ46" s="257"/>
      <c r="AR46" s="54">
        <f>AJ46*AK46</f>
        <v>0</v>
      </c>
      <c r="AS46" s="26"/>
      <c r="AU46" s="26"/>
      <c r="AV46" s="26"/>
      <c r="AW46"/>
      <c r="AY46" s="70"/>
      <c r="AZ46" s="115"/>
      <c r="BA46" s="1"/>
      <c r="BB46" s="1"/>
      <c r="BC46" s="1"/>
      <c r="BD46" s="1"/>
      <c r="BE46" s="1"/>
      <c r="BF46" s="257"/>
      <c r="BG46" s="54">
        <f>AY46*AZ46</f>
        <v>0</v>
      </c>
      <c r="BH46" s="26"/>
      <c r="BJ46" s="26"/>
      <c r="BK46" s="26"/>
      <c r="BL46"/>
      <c r="BN46" s="70"/>
      <c r="BO46" s="115"/>
      <c r="BP46" s="1"/>
      <c r="BQ46" s="1"/>
      <c r="BR46" s="1"/>
      <c r="BS46" s="1"/>
      <c r="BT46" s="1"/>
      <c r="BU46" s="257"/>
      <c r="BV46" s="54">
        <f>BN46*BO46</f>
        <v>0</v>
      </c>
      <c r="BW46" s="26"/>
      <c r="BY46" s="26"/>
      <c r="BZ46" s="26"/>
      <c r="CA46"/>
      <c r="CC46" s="70"/>
      <c r="CD46" s="115"/>
      <c r="CE46" s="1"/>
      <c r="CF46" s="1"/>
      <c r="CG46" s="1"/>
      <c r="CH46" s="1"/>
      <c r="CI46" s="1"/>
      <c r="CJ46" s="257"/>
      <c r="CK46" s="54">
        <f>CC46*CD46</f>
        <v>0</v>
      </c>
      <c r="CL46" s="26"/>
      <c r="CN46" s="26"/>
      <c r="CO46" s="26"/>
      <c r="CP46" s="129">
        <f>SUM(N46,AC46,AR46,BG46,BV46,CK46)</f>
        <v>0</v>
      </c>
    </row>
    <row r="47" spans="1:94">
      <c r="A47" s="292"/>
      <c r="B47" s="293"/>
      <c r="C47" s="293"/>
      <c r="D47" s="294"/>
      <c r="F47" s="70"/>
      <c r="G47" s="115"/>
      <c r="H47" s="1"/>
      <c r="I47" s="1"/>
      <c r="J47" s="1"/>
      <c r="K47" s="1"/>
      <c r="L47" s="1"/>
      <c r="M47" s="252"/>
      <c r="N47" s="54">
        <f t="shared" ref="N47:N49" si="148">F47*G47</f>
        <v>0</v>
      </c>
      <c r="O47" s="26"/>
      <c r="Q47" s="26"/>
      <c r="R47" s="26"/>
      <c r="S47"/>
      <c r="U47" s="70"/>
      <c r="V47" s="115"/>
      <c r="W47" s="1"/>
      <c r="X47" s="1"/>
      <c r="Y47" s="1"/>
      <c r="Z47" s="1"/>
      <c r="AA47" s="1"/>
      <c r="AB47" s="257"/>
      <c r="AC47" s="54">
        <f>U47*V47</f>
        <v>0</v>
      </c>
      <c r="AD47" s="26"/>
      <c r="AF47" s="26"/>
      <c r="AG47" s="26"/>
      <c r="AH47"/>
      <c r="AJ47" s="70"/>
      <c r="AK47" s="115"/>
      <c r="AL47" s="1"/>
      <c r="AM47" s="1"/>
      <c r="AN47" s="1"/>
      <c r="AO47" s="1"/>
      <c r="AP47" s="1"/>
      <c r="AQ47" s="257"/>
      <c r="AR47" s="54">
        <f>AJ47*AK47</f>
        <v>0</v>
      </c>
      <c r="AS47" s="26"/>
      <c r="AU47" s="26"/>
      <c r="AV47" s="26"/>
      <c r="AW47"/>
      <c r="AY47" s="70"/>
      <c r="AZ47" s="115"/>
      <c r="BA47" s="1"/>
      <c r="BB47" s="1"/>
      <c r="BC47" s="1"/>
      <c r="BD47" s="1"/>
      <c r="BE47" s="1"/>
      <c r="BF47" s="257"/>
      <c r="BG47" s="54">
        <f>AY47*AZ47</f>
        <v>0</v>
      </c>
      <c r="BH47" s="26"/>
      <c r="BJ47" s="26"/>
      <c r="BK47" s="26"/>
      <c r="BL47"/>
      <c r="BN47" s="70"/>
      <c r="BO47" s="115"/>
      <c r="BP47" s="1"/>
      <c r="BQ47" s="1"/>
      <c r="BR47" s="1"/>
      <c r="BS47" s="1"/>
      <c r="BT47" s="1"/>
      <c r="BU47" s="257"/>
      <c r="BV47" s="54">
        <f>BN47*BO47</f>
        <v>0</v>
      </c>
      <c r="BW47" s="26"/>
      <c r="BY47" s="26"/>
      <c r="BZ47" s="26"/>
      <c r="CA47"/>
      <c r="CC47" s="70"/>
      <c r="CD47" s="115"/>
      <c r="CE47" s="1"/>
      <c r="CF47" s="1"/>
      <c r="CG47" s="1"/>
      <c r="CH47" s="1"/>
      <c r="CI47" s="1"/>
      <c r="CJ47" s="257"/>
      <c r="CK47" s="54">
        <f>CC47*CD47</f>
        <v>0</v>
      </c>
      <c r="CL47" s="26"/>
      <c r="CN47" s="26"/>
      <c r="CO47" s="26"/>
      <c r="CP47" s="129">
        <f t="shared" ref="CP47:CP48" si="149">SUM(N47,AC47,AR47,BG47,BV47,CK47)</f>
        <v>0</v>
      </c>
    </row>
    <row r="48" spans="1:94">
      <c r="A48" s="300"/>
      <c r="B48" s="301"/>
      <c r="C48" s="301"/>
      <c r="D48" s="302"/>
      <c r="F48" s="70"/>
      <c r="G48" s="115"/>
      <c r="H48" s="1"/>
      <c r="I48" s="1"/>
      <c r="J48" s="1"/>
      <c r="K48" s="1"/>
      <c r="L48" s="1"/>
      <c r="M48" s="252"/>
      <c r="N48" s="54">
        <f t="shared" si="148"/>
        <v>0</v>
      </c>
      <c r="O48" s="26"/>
      <c r="Q48" s="26"/>
      <c r="R48" s="26"/>
      <c r="S48"/>
      <c r="U48" s="70"/>
      <c r="V48" s="115"/>
      <c r="W48" s="1"/>
      <c r="X48" s="1"/>
      <c r="Y48" s="1"/>
      <c r="Z48" s="1"/>
      <c r="AA48" s="1"/>
      <c r="AB48" s="257"/>
      <c r="AC48" s="54">
        <f t="shared" ref="AC48:AC49" si="150">U48*V48</f>
        <v>0</v>
      </c>
      <c r="AD48" s="26"/>
      <c r="AF48" s="26"/>
      <c r="AG48" s="26"/>
      <c r="AH48"/>
      <c r="AJ48" s="70"/>
      <c r="AK48" s="115"/>
      <c r="AL48" s="1"/>
      <c r="AM48" s="1"/>
      <c r="AN48" s="1"/>
      <c r="AO48" s="1"/>
      <c r="AP48" s="1"/>
      <c r="AQ48" s="257"/>
      <c r="AR48" s="54">
        <f t="shared" ref="AR48:AR49" si="151">AJ48*AK48</f>
        <v>0</v>
      </c>
      <c r="AS48" s="26"/>
      <c r="AU48" s="26"/>
      <c r="AV48" s="26"/>
      <c r="AW48"/>
      <c r="AY48" s="70"/>
      <c r="AZ48" s="115"/>
      <c r="BA48" s="1"/>
      <c r="BB48" s="1"/>
      <c r="BC48" s="1"/>
      <c r="BD48" s="1"/>
      <c r="BE48" s="1"/>
      <c r="BF48" s="257"/>
      <c r="BG48" s="54">
        <f t="shared" ref="BG48:BG49" si="152">AY48*AZ48</f>
        <v>0</v>
      </c>
      <c r="BH48" s="26"/>
      <c r="BJ48" s="26"/>
      <c r="BK48" s="26"/>
      <c r="BL48"/>
      <c r="BN48" s="70"/>
      <c r="BO48" s="115"/>
      <c r="BP48" s="1"/>
      <c r="BQ48" s="1"/>
      <c r="BR48" s="1"/>
      <c r="BS48" s="1"/>
      <c r="BT48" s="1"/>
      <c r="BU48" s="257"/>
      <c r="BV48" s="54">
        <f t="shared" ref="BV48:BV49" si="153">BN48*BO48</f>
        <v>0</v>
      </c>
      <c r="BW48" s="26"/>
      <c r="BY48" s="26"/>
      <c r="BZ48" s="26"/>
      <c r="CA48"/>
      <c r="CC48" s="70"/>
      <c r="CD48" s="115"/>
      <c r="CE48" s="1"/>
      <c r="CF48" s="1"/>
      <c r="CG48" s="1"/>
      <c r="CH48" s="1"/>
      <c r="CI48" s="1"/>
      <c r="CJ48" s="257"/>
      <c r="CK48" s="54">
        <f>CC48*CD48</f>
        <v>0</v>
      </c>
      <c r="CL48" s="26"/>
      <c r="CN48" s="26"/>
      <c r="CO48" s="26"/>
      <c r="CP48" s="129">
        <f t="shared" si="149"/>
        <v>0</v>
      </c>
    </row>
    <row r="49" spans="1:98" ht="15" thickBot="1">
      <c r="A49" s="303"/>
      <c r="B49" s="304"/>
      <c r="C49" s="304"/>
      <c r="D49" s="305"/>
      <c r="F49" s="71"/>
      <c r="G49" s="116"/>
      <c r="H49" s="2"/>
      <c r="I49" s="2"/>
      <c r="J49" s="2"/>
      <c r="K49" s="2"/>
      <c r="L49" s="2"/>
      <c r="M49" s="256"/>
      <c r="N49" s="55">
        <f t="shared" si="148"/>
        <v>0</v>
      </c>
      <c r="O49" s="26"/>
      <c r="Q49" s="26"/>
      <c r="R49" s="26"/>
      <c r="S49"/>
      <c r="U49" s="71"/>
      <c r="V49" s="116"/>
      <c r="W49" s="2"/>
      <c r="X49" s="2"/>
      <c r="Y49" s="2"/>
      <c r="Z49" s="2"/>
      <c r="AA49" s="2"/>
      <c r="AB49" s="259"/>
      <c r="AC49" s="55">
        <f t="shared" si="150"/>
        <v>0</v>
      </c>
      <c r="AD49" s="26"/>
      <c r="AF49" s="26"/>
      <c r="AG49" s="26"/>
      <c r="AH49"/>
      <c r="AJ49" s="71"/>
      <c r="AK49" s="116"/>
      <c r="AL49" s="2"/>
      <c r="AM49" s="2"/>
      <c r="AN49" s="2"/>
      <c r="AO49" s="2"/>
      <c r="AP49" s="2"/>
      <c r="AQ49" s="259"/>
      <c r="AR49" s="55">
        <f t="shared" si="151"/>
        <v>0</v>
      </c>
      <c r="AS49" s="26"/>
      <c r="AU49" s="26"/>
      <c r="AV49" s="26"/>
      <c r="AW49"/>
      <c r="AY49" s="71"/>
      <c r="AZ49" s="116"/>
      <c r="BA49" s="2"/>
      <c r="BB49" s="2"/>
      <c r="BC49" s="2"/>
      <c r="BD49" s="2"/>
      <c r="BE49" s="2"/>
      <c r="BF49" s="259"/>
      <c r="BG49" s="55">
        <f t="shared" si="152"/>
        <v>0</v>
      </c>
      <c r="BH49" s="26"/>
      <c r="BJ49" s="26"/>
      <c r="BK49" s="26"/>
      <c r="BL49"/>
      <c r="BN49" s="71"/>
      <c r="BO49" s="116"/>
      <c r="BP49" s="2"/>
      <c r="BQ49" s="2"/>
      <c r="BR49" s="2"/>
      <c r="BS49" s="2"/>
      <c r="BT49" s="2"/>
      <c r="BU49" s="259"/>
      <c r="BV49" s="55">
        <f t="shared" si="153"/>
        <v>0</v>
      </c>
      <c r="BW49" s="26"/>
      <c r="BY49" s="26"/>
      <c r="BZ49" s="26"/>
      <c r="CA49"/>
      <c r="CC49" s="71"/>
      <c r="CD49" s="116"/>
      <c r="CE49" s="2"/>
      <c r="CF49" s="2"/>
      <c r="CG49" s="2"/>
      <c r="CH49" s="2"/>
      <c r="CI49" s="2"/>
      <c r="CJ49" s="259"/>
      <c r="CK49" s="55">
        <f>CC49*CD49</f>
        <v>0</v>
      </c>
      <c r="CL49" s="26"/>
      <c r="CN49" s="26"/>
      <c r="CO49" s="26"/>
      <c r="CP49" s="129">
        <f>SUM(N49,AC49,AR49,BG49,BV49,CK49)</f>
        <v>0</v>
      </c>
    </row>
    <row r="50" spans="1:98">
      <c r="A50" s="326" t="s">
        <v>57</v>
      </c>
      <c r="B50" s="326"/>
      <c r="C50" s="326"/>
      <c r="D50" s="326"/>
      <c r="E50" s="5"/>
      <c r="G50" s="52"/>
      <c r="H50" s="26"/>
      <c r="I50" s="26"/>
      <c r="J50" s="26"/>
      <c r="K50" s="26"/>
      <c r="L50" s="26"/>
      <c r="M50" s="5"/>
      <c r="N50" s="18">
        <f>SUM(N46:N49)</f>
        <v>0</v>
      </c>
      <c r="O50" s="5"/>
      <c r="Q50" s="5"/>
      <c r="R50" s="5"/>
      <c r="T50" s="5"/>
      <c r="U50" s="26"/>
      <c r="V50" s="26"/>
      <c r="W50" s="26"/>
      <c r="X50" s="26"/>
      <c r="Y50" s="26"/>
      <c r="Z50" s="26"/>
      <c r="AA50" s="26"/>
      <c r="AB50" s="5"/>
      <c r="AC50" s="18">
        <f>SUM(AC46:AC49)</f>
        <v>0</v>
      </c>
      <c r="AD50" s="5"/>
      <c r="AF50" s="5"/>
      <c r="AG50" s="5"/>
      <c r="AI50" s="5"/>
      <c r="AJ50" s="26"/>
      <c r="AK50" s="26"/>
      <c r="AL50" s="26"/>
      <c r="AM50" s="26"/>
      <c r="AN50" s="26"/>
      <c r="AO50" s="26"/>
      <c r="AP50" s="26"/>
      <c r="AQ50" s="5"/>
      <c r="AR50" s="18">
        <f>SUM(AR46:AR49)</f>
        <v>0</v>
      </c>
      <c r="AS50" s="5"/>
      <c r="AU50" s="5"/>
      <c r="AV50" s="5"/>
      <c r="AX50" s="5"/>
      <c r="AY50" s="26"/>
      <c r="AZ50" s="26"/>
      <c r="BA50" s="26"/>
      <c r="BB50" s="26"/>
      <c r="BC50" s="26"/>
      <c r="BD50" s="26"/>
      <c r="BE50" s="26"/>
      <c r="BF50" s="5"/>
      <c r="BG50" s="18">
        <f>SUM(BG46:BG49)</f>
        <v>0</v>
      </c>
      <c r="BH50" s="5"/>
      <c r="BJ50" s="5"/>
      <c r="BK50" s="5"/>
      <c r="BM50" s="5"/>
      <c r="BN50" s="26"/>
      <c r="BO50" s="26"/>
      <c r="BP50" s="26"/>
      <c r="BQ50" s="26"/>
      <c r="BR50" s="26"/>
      <c r="BS50" s="26"/>
      <c r="BT50" s="26"/>
      <c r="BU50" s="5"/>
      <c r="BV50" s="18">
        <f>SUM(BV46:BV49)</f>
        <v>0</v>
      </c>
      <c r="BW50" s="5"/>
      <c r="BY50" s="5"/>
      <c r="BZ50" s="5"/>
      <c r="CB50" s="5"/>
      <c r="CC50" s="26"/>
      <c r="CD50" s="26"/>
      <c r="CE50" s="26"/>
      <c r="CF50" s="26"/>
      <c r="CG50" s="26"/>
      <c r="CH50" s="26"/>
      <c r="CI50" s="26"/>
      <c r="CJ50" s="5"/>
      <c r="CK50" s="18">
        <f>SUM(CK46:CK49)</f>
        <v>0</v>
      </c>
      <c r="CL50" s="5"/>
      <c r="CN50" s="5"/>
      <c r="CO50" s="5"/>
      <c r="CP50" s="117">
        <f>SUM(N50,AC50,AR50,BG50,BV50,CK50)</f>
        <v>0</v>
      </c>
    </row>
    <row r="51" spans="1:98">
      <c r="CP51"/>
    </row>
    <row r="52" spans="1:98" ht="15" thickBot="1">
      <c r="A52" s="327" t="s">
        <v>58</v>
      </c>
      <c r="B52" s="327"/>
      <c r="C52" s="327"/>
      <c r="D52" s="327"/>
      <c r="E52" s="5"/>
      <c r="F52" s="5"/>
      <c r="G52" s="5"/>
      <c r="H52" s="5"/>
      <c r="I52" s="5"/>
      <c r="J52" s="5"/>
      <c r="K52" s="5"/>
      <c r="L52" s="5"/>
      <c r="M52" s="5"/>
      <c r="N52" s="52" t="s">
        <v>51</v>
      </c>
      <c r="O52" s="5"/>
      <c r="Q52" s="5"/>
      <c r="R52" s="5"/>
      <c r="V52" s="5"/>
      <c r="W52" s="5"/>
      <c r="X52" s="5"/>
      <c r="Y52" s="5"/>
      <c r="Z52" s="5"/>
      <c r="AA52" s="5"/>
      <c r="AB52" s="5"/>
      <c r="AC52" s="52" t="s">
        <v>51</v>
      </c>
      <c r="AD52" s="5"/>
      <c r="AE52" s="52" t="s">
        <v>51</v>
      </c>
      <c r="AF52" s="5"/>
      <c r="AG52" s="5"/>
      <c r="AK52" s="5"/>
      <c r="AL52" s="5"/>
      <c r="AM52" s="5"/>
      <c r="AN52" s="5"/>
      <c r="AO52" s="5"/>
      <c r="AP52" s="5"/>
      <c r="AQ52" s="5"/>
      <c r="AR52" s="52" t="s">
        <v>51</v>
      </c>
      <c r="AS52" s="5"/>
      <c r="AU52" s="5"/>
      <c r="AV52" s="5"/>
      <c r="AZ52" s="5"/>
      <c r="BA52" s="6"/>
      <c r="BB52" s="5"/>
      <c r="BC52" s="5"/>
      <c r="BD52" s="5"/>
      <c r="BE52" s="5"/>
      <c r="BF52" s="5"/>
      <c r="BG52" s="52" t="s">
        <v>51</v>
      </c>
      <c r="BH52" s="5"/>
      <c r="BJ52" s="5"/>
      <c r="BK52" s="5"/>
      <c r="BO52" s="5"/>
      <c r="BP52" s="6"/>
      <c r="BQ52" s="5"/>
      <c r="BR52" s="5"/>
      <c r="BS52" s="5"/>
      <c r="BT52" s="5"/>
      <c r="BU52" s="5"/>
      <c r="BV52" s="52" t="s">
        <v>51</v>
      </c>
      <c r="BW52" s="5"/>
      <c r="BY52" s="5"/>
      <c r="BZ52" s="5"/>
      <c r="CD52" s="5"/>
      <c r="CE52" s="6"/>
      <c r="CF52" s="5"/>
      <c r="CG52" s="5"/>
      <c r="CH52" s="5"/>
      <c r="CI52" s="5"/>
      <c r="CJ52" s="5"/>
      <c r="CK52" s="52" t="s">
        <v>51</v>
      </c>
      <c r="CL52" s="5"/>
      <c r="CN52" s="5"/>
      <c r="CO52" s="5"/>
      <c r="CP52"/>
    </row>
    <row r="53" spans="1:98">
      <c r="A53" s="328" t="s">
        <v>59</v>
      </c>
      <c r="B53" s="329"/>
      <c r="C53" s="329"/>
      <c r="D53" s="330"/>
      <c r="N53" s="9"/>
      <c r="AC53" s="9"/>
      <c r="AR53" s="9"/>
      <c r="BG53" s="9"/>
      <c r="BV53" s="9"/>
      <c r="CK53" s="9"/>
      <c r="CP53" s="133">
        <f t="shared" ref="CP53:CP55" si="154">SUM(N53,AC53,AR53,BG53,BV53,CK53)</f>
        <v>0</v>
      </c>
    </row>
    <row r="54" spans="1:98">
      <c r="A54" s="331" t="s">
        <v>60</v>
      </c>
      <c r="B54" s="332"/>
      <c r="C54" s="332"/>
      <c r="D54" s="333"/>
      <c r="N54" s="10"/>
      <c r="AC54" s="10"/>
      <c r="AR54" s="10"/>
      <c r="BG54" s="10"/>
      <c r="BV54" s="10"/>
      <c r="CK54" s="10"/>
      <c r="CP54" s="133">
        <f t="shared" si="154"/>
        <v>0</v>
      </c>
    </row>
    <row r="55" spans="1:98" ht="15" thickBot="1">
      <c r="A55" s="331" t="s">
        <v>61</v>
      </c>
      <c r="B55" s="332"/>
      <c r="C55" s="332"/>
      <c r="D55" s="333"/>
      <c r="N55" s="11"/>
      <c r="AC55" s="11"/>
      <c r="AR55" s="11"/>
      <c r="BG55" s="11"/>
      <c r="BV55" s="11"/>
      <c r="CK55" s="11"/>
      <c r="CP55" s="133">
        <f t="shared" si="154"/>
        <v>0</v>
      </c>
    </row>
    <row r="56" spans="1:98" ht="15" thickBot="1">
      <c r="A56" s="334" t="s">
        <v>62</v>
      </c>
      <c r="B56" s="335"/>
      <c r="C56" s="335"/>
      <c r="D56" s="336"/>
      <c r="N56" s="52"/>
      <c r="AC56" s="52"/>
      <c r="AR56" s="52"/>
      <c r="BG56" s="52"/>
      <c r="BX56" s="52"/>
      <c r="CK56" s="52"/>
      <c r="CP56" s="133">
        <f>SUM(N57,AC57,AR57,BG57,BV57,CK57)</f>
        <v>0</v>
      </c>
    </row>
    <row r="57" spans="1:98">
      <c r="A57" s="337"/>
      <c r="B57" s="338"/>
      <c r="C57" s="338"/>
      <c r="D57" s="319"/>
      <c r="N57" s="153"/>
      <c r="AC57" s="153"/>
      <c r="AR57" s="153"/>
      <c r="BG57" s="153"/>
      <c r="BV57" s="153"/>
      <c r="CK57" s="153"/>
    </row>
    <row r="58" spans="1:98" ht="15" thickBot="1">
      <c r="A58" s="339"/>
      <c r="B58" s="340"/>
      <c r="C58" s="340"/>
      <c r="D58" s="341"/>
      <c r="N58" s="11"/>
      <c r="AC58" s="11"/>
      <c r="AR58" s="11"/>
      <c r="BG58" s="11"/>
      <c r="BH58" s="5"/>
      <c r="BK58" s="5"/>
      <c r="BV58" s="11"/>
      <c r="BW58" s="5"/>
      <c r="BZ58" s="5"/>
      <c r="CK58" s="11"/>
      <c r="CL58" s="5"/>
      <c r="CO58" s="5"/>
      <c r="CP58" s="133">
        <f t="shared" ref="CP58:CP59" si="155">SUM(N58,AC58,AR58,BG58,BV58,CK58)</f>
        <v>0</v>
      </c>
    </row>
    <row r="59" spans="1:98" s="263" customFormat="1" ht="15" thickBot="1">
      <c r="A59" s="262" t="s">
        <v>63</v>
      </c>
      <c r="B59" s="262"/>
      <c r="C59" s="262"/>
      <c r="D59" s="262"/>
      <c r="N59" s="265">
        <f>SUM(N53:N58)</f>
        <v>0</v>
      </c>
      <c r="AA59" s="266"/>
      <c r="AB59" s="266"/>
      <c r="AC59" s="265">
        <f>SUM(AC53:AC58)</f>
        <v>0</v>
      </c>
      <c r="AD59" s="266"/>
      <c r="AE59" s="264"/>
      <c r="AF59" s="266"/>
      <c r="AG59" s="266"/>
      <c r="AH59" s="266"/>
      <c r="AI59" s="266"/>
      <c r="AJ59" s="266"/>
      <c r="AK59" s="266"/>
      <c r="AL59" s="266"/>
      <c r="AM59" s="266"/>
      <c r="AN59" s="266"/>
      <c r="AO59" s="266"/>
      <c r="AP59" s="266"/>
      <c r="AQ59" s="266"/>
      <c r="AR59" s="265">
        <f>SUM(AR53:AR58)</f>
        <v>0</v>
      </c>
      <c r="AS59" s="266"/>
      <c r="AU59" s="266"/>
      <c r="AV59" s="266"/>
      <c r="AW59" s="266"/>
      <c r="AX59" s="266"/>
      <c r="AY59" s="266"/>
      <c r="AZ59" s="266"/>
      <c r="BA59" s="266"/>
      <c r="BB59" s="266"/>
      <c r="BC59" s="266"/>
      <c r="BD59" s="266"/>
      <c r="BE59" s="266"/>
      <c r="BF59" s="266"/>
      <c r="BG59" s="265">
        <f>SUM(BG53:BG58)</f>
        <v>0</v>
      </c>
      <c r="BJ59" s="266"/>
      <c r="BL59" s="266"/>
      <c r="BM59" s="266"/>
      <c r="BN59" s="266"/>
      <c r="BO59" s="266"/>
      <c r="BP59" s="266"/>
      <c r="BQ59" s="266"/>
      <c r="BR59" s="266"/>
      <c r="BS59" s="266"/>
      <c r="BT59" s="266"/>
      <c r="BU59" s="266"/>
      <c r="BV59" s="265">
        <f>SUM(BV53:BV58)</f>
        <v>0</v>
      </c>
      <c r="BY59" s="266"/>
      <c r="CA59" s="266"/>
      <c r="CB59" s="266"/>
      <c r="CC59" s="266"/>
      <c r="CD59" s="266"/>
      <c r="CE59" s="266"/>
      <c r="CF59" s="266"/>
      <c r="CG59" s="266"/>
      <c r="CH59" s="266"/>
      <c r="CI59" s="266"/>
      <c r="CJ59" s="266"/>
      <c r="CK59" s="265">
        <f>SUM(CK53:CK58)</f>
        <v>0</v>
      </c>
      <c r="CN59" s="266"/>
      <c r="CP59" s="290">
        <f t="shared" si="155"/>
        <v>0</v>
      </c>
    </row>
    <row r="60" spans="1:98">
      <c r="A60"/>
      <c r="B60"/>
      <c r="C60"/>
      <c r="D60"/>
      <c r="AC60" s="7"/>
    </row>
    <row r="61" spans="1:98">
      <c r="AC61" s="7"/>
      <c r="BH61" s="26"/>
      <c r="BK61" s="26"/>
      <c r="BW61" s="26"/>
      <c r="BZ61" s="26"/>
      <c r="CL61" s="26"/>
      <c r="CO61" s="26"/>
    </row>
    <row r="62" spans="1:98">
      <c r="A62" s="39" t="s">
        <v>64</v>
      </c>
      <c r="B62" s="39"/>
      <c r="C62" s="39"/>
      <c r="D62" s="26"/>
      <c r="E62" s="26"/>
      <c r="F62" s="26"/>
      <c r="G62" s="5"/>
      <c r="H62" s="5"/>
      <c r="I62" s="5"/>
      <c r="J62" s="5"/>
      <c r="K62" s="5"/>
      <c r="L62" s="5"/>
      <c r="M62" s="26"/>
      <c r="N62" s="26"/>
      <c r="O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7"/>
      <c r="AD62" s="26"/>
      <c r="AF62" s="26"/>
      <c r="AG62" s="26"/>
      <c r="AH62" s="26"/>
      <c r="AI62" s="26"/>
      <c r="AJ62" s="26"/>
      <c r="AK62" s="26"/>
      <c r="AL62" s="25"/>
      <c r="AM62" s="26"/>
      <c r="AN62" s="26"/>
      <c r="AO62" s="26"/>
      <c r="AP62" s="26"/>
      <c r="AQ62" s="26"/>
      <c r="AR62" s="26"/>
      <c r="AS62" s="26"/>
      <c r="AU62" s="26"/>
      <c r="AV62" s="26"/>
      <c r="AW62" s="26"/>
      <c r="AX62" s="26"/>
      <c r="AY62" s="26"/>
      <c r="AZ62" s="26"/>
      <c r="BA62" s="25"/>
      <c r="BB62" s="26"/>
      <c r="BC62" s="26"/>
      <c r="BD62" s="26"/>
      <c r="BE62" s="26"/>
      <c r="BF62" s="26"/>
      <c r="BG62" s="26"/>
      <c r="BH62" s="26"/>
      <c r="BJ62" s="26"/>
      <c r="BL62" s="26"/>
      <c r="BM62" s="26"/>
      <c r="BN62" s="26"/>
      <c r="BO62" s="26"/>
      <c r="BP62" s="25"/>
      <c r="BQ62" s="26"/>
      <c r="BR62" s="26"/>
      <c r="BS62" s="26"/>
      <c r="BT62" s="26"/>
      <c r="BU62" s="26"/>
      <c r="BV62" s="26"/>
      <c r="BW62" s="26"/>
      <c r="BY62" s="26"/>
      <c r="BZ62" s="26"/>
      <c r="CA62" s="26"/>
      <c r="CB62" s="26"/>
      <c r="CC62" s="26"/>
      <c r="CD62" s="26"/>
      <c r="CE62" s="25"/>
      <c r="CF62" s="26"/>
      <c r="CG62" s="26"/>
      <c r="CH62" s="26"/>
      <c r="CI62" s="26"/>
      <c r="CJ62" s="26"/>
      <c r="CK62" s="26"/>
      <c r="CL62" s="26"/>
      <c r="CN62" s="26"/>
      <c r="CO62" s="26"/>
    </row>
    <row r="63" spans="1:98">
      <c r="A63" s="26"/>
      <c r="B63" s="26"/>
      <c r="C63" s="26"/>
      <c r="D63" s="26"/>
      <c r="E63" s="26"/>
      <c r="F63" s="26"/>
      <c r="G63" s="5"/>
      <c r="H63" s="5"/>
      <c r="I63" s="5"/>
      <c r="J63" s="5"/>
      <c r="K63" s="5"/>
      <c r="L63" s="5"/>
      <c r="M63" s="26"/>
      <c r="N63" s="26"/>
      <c r="O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7"/>
      <c r="AD63" s="26"/>
      <c r="AF63" s="26"/>
      <c r="AG63" s="26"/>
      <c r="AH63" s="26"/>
      <c r="AI63" s="26"/>
      <c r="AJ63" s="26"/>
      <c r="AK63" s="26"/>
      <c r="AL63" s="25"/>
      <c r="AM63" s="26"/>
      <c r="AN63" s="26"/>
      <c r="AO63" s="26"/>
      <c r="AP63" s="26"/>
      <c r="AQ63" s="26"/>
      <c r="AR63"/>
      <c r="AS63" s="26"/>
      <c r="AU63" s="26"/>
      <c r="AV63" s="26"/>
      <c r="AW63" s="26"/>
      <c r="AX63" s="26"/>
      <c r="AY63" s="26"/>
      <c r="AZ63" s="26"/>
      <c r="BA63" s="25"/>
      <c r="BB63" s="26"/>
      <c r="BC63" s="26"/>
      <c r="BD63" s="26"/>
      <c r="BE63" s="26"/>
      <c r="BF63" s="26"/>
      <c r="BG63" s="26"/>
      <c r="BH63" s="26"/>
      <c r="BJ63" s="26"/>
      <c r="BL63" s="26"/>
      <c r="BM63" s="26"/>
      <c r="BN63" s="26"/>
      <c r="BO63" s="26"/>
      <c r="BP63" s="25"/>
      <c r="BQ63" s="26"/>
      <c r="BR63" s="26"/>
      <c r="BS63" s="26"/>
      <c r="BT63" s="26"/>
      <c r="BU63" s="26"/>
      <c r="BV63" s="26"/>
      <c r="BW63" s="26"/>
      <c r="BY63" s="26"/>
      <c r="BZ63" s="26"/>
      <c r="CA63" s="26"/>
      <c r="CB63" s="26"/>
      <c r="CC63" s="26"/>
      <c r="CD63" s="26"/>
      <c r="CE63" s="25"/>
      <c r="CF63" s="26"/>
      <c r="CG63" s="26"/>
      <c r="CH63" s="26"/>
      <c r="CI63" s="26"/>
      <c r="CJ63" s="26"/>
      <c r="CK63" s="26"/>
      <c r="CL63" s="26"/>
      <c r="CN63" s="26"/>
      <c r="CO63" s="26"/>
    </row>
    <row r="64" spans="1:98">
      <c r="A64" s="326" t="s">
        <v>65</v>
      </c>
      <c r="B64" s="326"/>
      <c r="C64" s="326"/>
      <c r="D64" s="326"/>
      <c r="E64" s="26"/>
      <c r="F64" s="26"/>
      <c r="G64" s="5"/>
      <c r="H64" s="5"/>
      <c r="I64" s="5"/>
      <c r="J64" s="5"/>
      <c r="K64" s="5"/>
      <c r="L64" s="5"/>
      <c r="M64" s="26"/>
      <c r="N64" s="28">
        <f>N25+N40+N26+N50+N59</f>
        <v>0</v>
      </c>
      <c r="O64" s="26"/>
      <c r="Q64" s="26"/>
      <c r="R64" s="26"/>
      <c r="S64"/>
      <c r="T64"/>
      <c r="U64"/>
      <c r="V64" s="26"/>
      <c r="W64" s="26"/>
      <c r="X64" s="26"/>
      <c r="Y64" s="26"/>
      <c r="Z64" s="26"/>
      <c r="AA64" s="26"/>
      <c r="AB64" s="26"/>
      <c r="AC64" s="28">
        <f>AC25+AC40+AC26+AC50+AC59</f>
        <v>0</v>
      </c>
      <c r="AD64" s="26"/>
      <c r="AF64" s="26"/>
      <c r="AG64" s="26"/>
      <c r="AH64"/>
      <c r="AI64"/>
      <c r="AJ64"/>
      <c r="AK64" s="26"/>
      <c r="AL64" s="25"/>
      <c r="AM64" s="26"/>
      <c r="AN64" s="26"/>
      <c r="AO64" s="26"/>
      <c r="AP64" s="26"/>
      <c r="AQ64" s="26"/>
      <c r="AR64" s="28">
        <f>AR25+AR40+AR26+AR50+AR59</f>
        <v>0</v>
      </c>
      <c r="AS64" s="26"/>
      <c r="AU64" s="26"/>
      <c r="AV64" s="26"/>
      <c r="AW64"/>
      <c r="AX64"/>
      <c r="AY64"/>
      <c r="AZ64" s="26"/>
      <c r="BA64" s="25"/>
      <c r="BB64" s="26"/>
      <c r="BC64" s="26"/>
      <c r="BD64" s="26"/>
      <c r="BE64" s="26"/>
      <c r="BF64" s="26"/>
      <c r="BG64" s="28">
        <f>BG25+BG40+BG26+BG50+BG59</f>
        <v>0</v>
      </c>
      <c r="BH64" s="26"/>
      <c r="BJ64" s="26"/>
      <c r="BL64"/>
      <c r="BM64"/>
      <c r="BN64"/>
      <c r="BO64" s="26"/>
      <c r="BP64" s="25"/>
      <c r="BQ64" s="26"/>
      <c r="BR64" s="26"/>
      <c r="BS64" s="26"/>
      <c r="BT64" s="26"/>
      <c r="BU64" s="26"/>
      <c r="BV64" s="28">
        <f>BV25+BV40+BV26+BV50+BV59</f>
        <v>0</v>
      </c>
      <c r="BW64" s="26"/>
      <c r="BY64" s="26"/>
      <c r="BZ64"/>
      <c r="CA64"/>
      <c r="CB64"/>
      <c r="CC64"/>
      <c r="CD64" s="26"/>
      <c r="CE64" s="25"/>
      <c r="CF64" s="26"/>
      <c r="CG64" s="26"/>
      <c r="CH64" s="26"/>
      <c r="CI64" s="26"/>
      <c r="CJ64" s="26"/>
      <c r="CK64" s="28">
        <f>CK25+CK40+CK26+CK50+CK59</f>
        <v>0</v>
      </c>
      <c r="CL64" s="26"/>
      <c r="CN64" s="26"/>
      <c r="CO64"/>
      <c r="CP64" s="82">
        <f>N64+AC64+AR64+BG64+BV64+CK64</f>
        <v>0</v>
      </c>
      <c r="CQ64" s="88">
        <f>IFERROR(CP64/CP68,0)</f>
        <v>0</v>
      </c>
      <c r="CS64" s="88">
        <f>IFERROR(CP64/CP68,0)</f>
        <v>0</v>
      </c>
      <c r="CT64" s="26" t="s">
        <v>66</v>
      </c>
    </row>
    <row r="65" spans="1:98">
      <c r="A65" s="326"/>
      <c r="B65" s="326"/>
      <c r="C65" s="326"/>
      <c r="D65" s="326"/>
      <c r="E65" s="26"/>
      <c r="F65" s="26"/>
      <c r="G65" s="5"/>
      <c r="H65" s="5"/>
      <c r="I65" s="5"/>
      <c r="J65" s="5"/>
      <c r="K65" s="5"/>
      <c r="L65" s="5"/>
      <c r="M65" s="26"/>
      <c r="N65" s="26"/>
      <c r="O65" s="26"/>
      <c r="P65" s="16"/>
      <c r="Q65" s="26"/>
      <c r="R65" s="26"/>
      <c r="S65"/>
      <c r="T65"/>
      <c r="U65"/>
      <c r="V65" s="26"/>
      <c r="W65" s="26"/>
      <c r="X65" s="26"/>
      <c r="Y65" s="26"/>
      <c r="Z65" s="26"/>
      <c r="AA65" s="26"/>
      <c r="AB65" s="26"/>
      <c r="AC65" s="26"/>
      <c r="AD65" s="26"/>
      <c r="AE65" s="16"/>
      <c r="AF65" s="26"/>
      <c r="AG65" s="26"/>
      <c r="AH65"/>
      <c r="AI65"/>
      <c r="AJ65"/>
      <c r="AK65" s="26"/>
      <c r="AL65" s="26"/>
      <c r="AM65" s="26"/>
      <c r="AN65" s="26"/>
      <c r="AO65" s="26"/>
      <c r="AP65" s="26"/>
      <c r="AQ65" s="26"/>
      <c r="AR65" s="26"/>
      <c r="AS65" s="26"/>
      <c r="AT65" s="16"/>
      <c r="AU65" s="26"/>
      <c r="AV65" s="26"/>
      <c r="AW65"/>
      <c r="AX65"/>
      <c r="AY65"/>
      <c r="AZ65" s="26"/>
      <c r="BA65" s="26"/>
      <c r="BB65" s="26"/>
      <c r="BC65" s="26"/>
      <c r="BD65" s="26"/>
      <c r="BE65" s="26"/>
      <c r="BF65" s="26"/>
      <c r="BG65" s="26"/>
      <c r="BH65" s="5"/>
      <c r="BI65" s="16"/>
      <c r="BJ65" s="26"/>
      <c r="BL65"/>
      <c r="BM65"/>
      <c r="BN65"/>
      <c r="BO65" s="26"/>
      <c r="BP65" s="26"/>
      <c r="BQ65" s="26"/>
      <c r="BR65" s="26"/>
      <c r="BS65" s="26"/>
      <c r="BT65" s="26"/>
      <c r="BU65" s="26"/>
      <c r="BV65" s="16"/>
      <c r="BW65" s="5"/>
      <c r="BY65" s="26"/>
      <c r="BZ65" s="5"/>
      <c r="CA65"/>
      <c r="CB65"/>
      <c r="CC65"/>
      <c r="CD65" s="26"/>
      <c r="CE65" s="26"/>
      <c r="CF65" s="26"/>
      <c r="CG65" s="26"/>
      <c r="CH65" s="26"/>
      <c r="CI65" s="26"/>
      <c r="CJ65" s="26"/>
      <c r="CK65" s="26"/>
      <c r="CL65" s="5"/>
      <c r="CM65" s="16"/>
      <c r="CN65" s="26"/>
      <c r="CO65" s="5"/>
      <c r="CP65" s="5"/>
      <c r="CQ65" s="83"/>
      <c r="CS65" s="88"/>
    </row>
    <row r="66" spans="1:98">
      <c r="A66" s="44" t="s">
        <v>67</v>
      </c>
      <c r="B66" s="44"/>
      <c r="C66" s="44"/>
      <c r="D66" s="40"/>
      <c r="E66" s="40"/>
      <c r="F66" s="40"/>
      <c r="G66" s="22"/>
      <c r="H66" s="23"/>
      <c r="I66" s="23"/>
      <c r="J66" s="23"/>
      <c r="K66" s="23"/>
      <c r="L66" s="23"/>
      <c r="M66" s="5"/>
      <c r="N66" s="5"/>
      <c r="O66" s="23"/>
      <c r="P66" s="23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8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82">
        <f>'International Costs (1)'!CH64+'International Costs (2)'!CU64+'International Costs (3)'!CU64+'International Costs (4)'!CU64</f>
        <v>0</v>
      </c>
      <c r="CQ66" s="88">
        <f>IFERROR(CP66/CP68,0)</f>
        <v>0</v>
      </c>
      <c r="CS66" s="88">
        <f>IFERROR(CP66/CP68,0)</f>
        <v>0</v>
      </c>
      <c r="CT66" s="3" t="s">
        <v>68</v>
      </c>
    </row>
    <row r="67" spans="1:98">
      <c r="A67" s="267" t="s">
        <v>69</v>
      </c>
      <c r="B67" s="267"/>
      <c r="C67" s="267"/>
      <c r="D67" s="268"/>
      <c r="E67" s="269"/>
      <c r="F67" s="269"/>
      <c r="G67" s="269"/>
      <c r="H67" s="269"/>
      <c r="I67" s="269"/>
      <c r="J67" s="269"/>
      <c r="K67" s="269"/>
      <c r="L67" s="269"/>
      <c r="M67" s="269"/>
      <c r="N67" s="269"/>
      <c r="O67" s="269"/>
      <c r="P67" s="269"/>
      <c r="Q67" s="269"/>
      <c r="R67" s="269"/>
      <c r="S67" s="269"/>
      <c r="T67" s="269"/>
      <c r="U67" s="269"/>
      <c r="V67" s="269"/>
      <c r="W67" s="269"/>
      <c r="X67" s="269"/>
      <c r="Y67" s="269"/>
      <c r="Z67" s="269"/>
      <c r="AA67" s="269"/>
      <c r="AB67" s="269"/>
      <c r="AC67" s="269"/>
      <c r="AD67" s="269"/>
      <c r="AE67" s="270"/>
      <c r="AF67" s="269"/>
      <c r="AG67" s="269"/>
      <c r="AH67" s="269"/>
      <c r="AI67" s="269"/>
      <c r="AJ67" s="269"/>
      <c r="AK67" s="269"/>
      <c r="AL67" s="269"/>
      <c r="AM67" s="269"/>
      <c r="AN67" s="269"/>
      <c r="AO67" s="269"/>
      <c r="AP67" s="269"/>
      <c r="AQ67" s="271"/>
      <c r="AR67" s="271"/>
      <c r="AS67" s="271"/>
      <c r="AT67" s="269"/>
      <c r="AU67" s="271"/>
      <c r="AV67" s="271"/>
      <c r="AW67" s="271"/>
      <c r="AX67" s="271"/>
      <c r="AY67" s="271"/>
      <c r="AZ67" s="271"/>
      <c r="BA67" s="271"/>
      <c r="BB67" s="271"/>
      <c r="BC67" s="271"/>
      <c r="BD67" s="271"/>
      <c r="BE67" s="271"/>
      <c r="BF67" s="271"/>
      <c r="BG67" s="271"/>
      <c r="BH67" s="5"/>
      <c r="BI67" s="5"/>
      <c r="BJ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</row>
    <row r="68" spans="1:98">
      <c r="A68" s="272" t="s">
        <v>70</v>
      </c>
      <c r="B68" s="272"/>
      <c r="C68" s="272"/>
      <c r="D68" s="268"/>
      <c r="E68" s="269"/>
      <c r="F68" s="269"/>
      <c r="G68" s="269"/>
      <c r="H68" s="269"/>
      <c r="I68" s="269"/>
      <c r="J68" s="269"/>
      <c r="K68" s="269"/>
      <c r="L68" s="269"/>
      <c r="M68" s="269"/>
      <c r="N68" s="269"/>
      <c r="O68" s="269"/>
      <c r="P68" s="269"/>
      <c r="Q68" s="269"/>
      <c r="R68" s="269"/>
      <c r="S68" s="269"/>
      <c r="T68" s="269"/>
      <c r="U68" s="271"/>
      <c r="V68" s="271"/>
      <c r="W68" s="271"/>
      <c r="X68" s="271"/>
      <c r="Y68" s="271"/>
      <c r="Z68" s="271"/>
      <c r="AA68" s="271"/>
      <c r="AB68" s="271"/>
      <c r="AC68" s="271"/>
      <c r="AD68" s="271"/>
      <c r="AE68" s="273"/>
      <c r="AF68" s="271"/>
      <c r="AG68" s="271"/>
      <c r="AH68" s="271"/>
      <c r="AI68" s="271"/>
      <c r="AJ68" s="271"/>
      <c r="AK68" s="271"/>
      <c r="AL68" s="271"/>
      <c r="AM68" s="271"/>
      <c r="AN68" s="271"/>
      <c r="AO68" s="271"/>
      <c r="AP68" s="271"/>
      <c r="AQ68" s="271"/>
      <c r="AR68" s="271"/>
      <c r="AS68" s="271"/>
      <c r="AT68" s="271"/>
      <c r="AU68" s="271"/>
      <c r="AV68" s="271"/>
      <c r="AW68" s="271"/>
      <c r="AX68" s="271"/>
      <c r="AY68" s="271"/>
      <c r="AZ68" s="271"/>
      <c r="BA68" s="271"/>
      <c r="BB68" s="271"/>
      <c r="BC68" s="271"/>
      <c r="BD68" s="271"/>
      <c r="BE68" s="271"/>
      <c r="BF68" s="271"/>
      <c r="BG68" s="271"/>
      <c r="BH68" s="5"/>
      <c r="BI68" s="5"/>
      <c r="BJ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283">
        <f>CP64+CP66</f>
        <v>0</v>
      </c>
      <c r="CQ68" s="284">
        <v>1</v>
      </c>
      <c r="CT68" s="3" t="s">
        <v>71</v>
      </c>
    </row>
    <row r="69" spans="1:98">
      <c r="A69" s="272" t="s">
        <v>72</v>
      </c>
      <c r="B69" s="272"/>
      <c r="C69" s="272"/>
      <c r="D69" s="268"/>
      <c r="E69" s="269"/>
      <c r="F69" s="269"/>
      <c r="G69" s="269"/>
      <c r="H69" s="269"/>
      <c r="I69" s="269"/>
      <c r="J69" s="269"/>
      <c r="K69" s="269"/>
      <c r="L69" s="269"/>
      <c r="M69" s="269"/>
      <c r="N69" s="269"/>
      <c r="O69" s="269"/>
      <c r="P69" s="269"/>
      <c r="Q69" s="269"/>
      <c r="R69" s="269"/>
      <c r="S69" s="269"/>
      <c r="T69" s="269"/>
      <c r="U69" s="271"/>
      <c r="V69" s="271"/>
      <c r="W69" s="271"/>
      <c r="X69" s="271"/>
      <c r="Y69" s="271"/>
      <c r="Z69" s="271"/>
      <c r="AA69" s="271"/>
      <c r="AB69" s="271"/>
      <c r="AC69" s="271"/>
      <c r="AD69" s="271"/>
      <c r="AE69" s="273"/>
      <c r="AF69" s="271"/>
      <c r="AG69" s="271"/>
      <c r="AH69" s="271"/>
      <c r="AI69" s="271"/>
      <c r="AJ69" s="271"/>
      <c r="AK69" s="271"/>
      <c r="AL69" s="271"/>
      <c r="AM69" s="271"/>
      <c r="AN69" s="271"/>
      <c r="AO69" s="271"/>
      <c r="AP69" s="271"/>
      <c r="AQ69" s="271"/>
      <c r="AR69" s="271"/>
      <c r="AS69" s="271"/>
      <c r="AT69" s="271"/>
      <c r="AU69" s="271"/>
      <c r="AV69" s="271"/>
      <c r="AW69" s="271"/>
      <c r="AX69" s="271"/>
      <c r="AY69" s="271"/>
      <c r="AZ69" s="271"/>
      <c r="BA69" s="271"/>
      <c r="BB69" s="271"/>
      <c r="BC69" s="271"/>
      <c r="BD69" s="271"/>
      <c r="BE69" s="271"/>
      <c r="BF69" s="271"/>
      <c r="BG69" s="271"/>
      <c r="BH69" s="5"/>
      <c r="BI69" s="5"/>
      <c r="BJ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285"/>
      <c r="CQ69" s="284"/>
    </row>
    <row r="70" spans="1:98">
      <c r="A70" s="268" t="s">
        <v>73</v>
      </c>
      <c r="B70" s="268"/>
      <c r="C70" s="268"/>
      <c r="D70" s="274"/>
      <c r="E70" s="274"/>
      <c r="F70" s="274"/>
      <c r="G70" s="275"/>
      <c r="H70" s="276"/>
      <c r="I70" s="276"/>
      <c r="J70" s="276"/>
      <c r="K70" s="276"/>
      <c r="L70" s="276"/>
      <c r="M70" s="271"/>
      <c r="N70" s="271"/>
      <c r="O70" s="276"/>
      <c r="P70" s="276"/>
      <c r="Q70" s="271"/>
      <c r="R70" s="271"/>
      <c r="S70" s="271"/>
      <c r="T70" s="271"/>
      <c r="U70" s="269"/>
      <c r="V70" s="269"/>
      <c r="W70" s="269"/>
      <c r="X70" s="269"/>
      <c r="Y70" s="269"/>
      <c r="Z70" s="269"/>
      <c r="AA70" s="271"/>
      <c r="AB70" s="271"/>
      <c r="AC70" s="271"/>
      <c r="AD70" s="271"/>
      <c r="AE70" s="273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  <c r="AW70" s="271"/>
      <c r="AX70" s="271"/>
      <c r="AY70" s="271"/>
      <c r="AZ70" s="271"/>
      <c r="BA70" s="271"/>
      <c r="BB70" s="271"/>
      <c r="BC70" s="271"/>
      <c r="BD70" s="271"/>
      <c r="BE70" s="271"/>
      <c r="BF70" s="271"/>
      <c r="BG70" s="271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</row>
    <row r="71" spans="1:98" ht="16.149999999999999">
      <c r="A71" s="277" t="s">
        <v>74</v>
      </c>
      <c r="B71" s="277"/>
      <c r="C71" s="277"/>
      <c r="D71" s="268"/>
      <c r="E71" s="269"/>
      <c r="F71" s="269"/>
      <c r="G71" s="269"/>
      <c r="H71" s="269"/>
      <c r="I71" s="269"/>
      <c r="J71" s="269"/>
      <c r="K71" s="269"/>
      <c r="L71" s="269"/>
      <c r="M71" s="269"/>
      <c r="N71" s="269"/>
      <c r="O71" s="269"/>
      <c r="P71" s="269"/>
      <c r="Q71" s="269"/>
      <c r="R71" s="269"/>
      <c r="S71" s="269"/>
      <c r="T71" s="269"/>
      <c r="U71" s="271"/>
      <c r="V71" s="271"/>
      <c r="W71" s="271"/>
      <c r="X71" s="271"/>
      <c r="Y71" s="271"/>
      <c r="Z71" s="271"/>
      <c r="AA71" s="271"/>
      <c r="AB71" s="271"/>
      <c r="AC71" s="271"/>
      <c r="AD71" s="271"/>
      <c r="AE71" s="273"/>
      <c r="AF71" s="271"/>
      <c r="AG71" s="271"/>
      <c r="AH71" s="271"/>
      <c r="AI71" s="271"/>
      <c r="AJ71" s="271"/>
      <c r="AK71" s="271"/>
      <c r="AL71" s="271"/>
      <c r="AM71" s="271"/>
      <c r="AN71" s="271"/>
      <c r="AO71" s="271"/>
      <c r="AP71" s="271"/>
      <c r="AQ71" s="271"/>
      <c r="AR71" s="271"/>
      <c r="AS71" s="271"/>
      <c r="AT71" s="271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</row>
    <row r="72" spans="1:98">
      <c r="D72" s="41"/>
      <c r="E72" s="41"/>
      <c r="F72" s="41"/>
      <c r="G72" s="24"/>
      <c r="H72" s="24"/>
      <c r="I72" s="24"/>
      <c r="J72" s="24"/>
      <c r="K72" s="24"/>
      <c r="L72" s="24"/>
      <c r="M72" s="5"/>
      <c r="N72" s="5"/>
      <c r="O72" s="24"/>
      <c r="P72" s="24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8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</row>
    <row r="73" spans="1:98"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BF73"/>
      <c r="BG73"/>
      <c r="BJ73"/>
      <c r="BL73"/>
      <c r="BU73"/>
      <c r="BV73"/>
      <c r="BY73"/>
      <c r="CA73"/>
      <c r="CJ73"/>
      <c r="CK73"/>
      <c r="CN73"/>
    </row>
    <row r="74" spans="1:98">
      <c r="D74"/>
      <c r="G74" s="22"/>
      <c r="H74" s="23"/>
      <c r="I74" s="23"/>
      <c r="J74" s="23"/>
      <c r="K74" s="23"/>
      <c r="L74" s="23"/>
      <c r="M74" s="5"/>
      <c r="N74" s="5"/>
      <c r="O74" s="23"/>
      <c r="P74" s="23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8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</row>
    <row r="75" spans="1:98">
      <c r="D75" s="40"/>
      <c r="E75" s="40"/>
      <c r="F75" s="40"/>
      <c r="G75" s="22"/>
      <c r="H75" s="23"/>
      <c r="I75" s="23"/>
      <c r="J75" s="23"/>
      <c r="K75" s="23"/>
      <c r="L75" s="23"/>
      <c r="M75" s="5"/>
      <c r="N75" s="5"/>
      <c r="O75" s="23"/>
      <c r="P75" s="23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8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I75" s="5"/>
      <c r="BJ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X75" s="5"/>
      <c r="BY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M75" s="5"/>
      <c r="CN75" s="5"/>
    </row>
    <row r="76" spans="1:98">
      <c r="A76"/>
      <c r="B76"/>
      <c r="C76"/>
      <c r="D76"/>
    </row>
    <row r="79" spans="1:98">
      <c r="A79" s="73"/>
      <c r="B79" s="73"/>
      <c r="C79" s="73"/>
      <c r="D79" s="73"/>
      <c r="E79" s="73"/>
      <c r="F79" s="73"/>
    </row>
    <row r="80" spans="1:98">
      <c r="A80" s="74"/>
      <c r="B80" s="74"/>
      <c r="C80" s="74"/>
      <c r="D80" s="73"/>
      <c r="E80" s="75"/>
      <c r="F80" s="75"/>
    </row>
    <row r="82" spans="4:6">
      <c r="D82" s="52"/>
      <c r="F82" s="72"/>
    </row>
  </sheetData>
  <sheetProtection algorithmName="SHA-512" hashValue="x5CTAhymyz61Itf6DTQhZ89buFoXyy8CeSB/Zn4L1AJHnuFtZKC0k7+7A293r9ENJJfGn5o1fa9YHJH7toF3cg==" saltValue="KHQVr4Oakfa4yire0+5Cwg==" spinCount="100000" sheet="1" selectLockedCells="1"/>
  <mergeCells count="27">
    <mergeCell ref="A55:D55"/>
    <mergeCell ref="A29:D29"/>
    <mergeCell ref="A40:D40"/>
    <mergeCell ref="A65:D65"/>
    <mergeCell ref="A45:D45"/>
    <mergeCell ref="A46:D46"/>
    <mergeCell ref="A48:D48"/>
    <mergeCell ref="A49:D49"/>
    <mergeCell ref="A50:D50"/>
    <mergeCell ref="A52:D52"/>
    <mergeCell ref="A53:D53"/>
    <mergeCell ref="A64:D64"/>
    <mergeCell ref="A56:D56"/>
    <mergeCell ref="A58:D58"/>
    <mergeCell ref="A54:D54"/>
    <mergeCell ref="A57:D57"/>
    <mergeCell ref="A47:D47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</mergeCells>
  <conditionalFormatting sqref="N26:O26">
    <cfRule type="cellIs" dxfId="49" priority="16" operator="greaterThan">
      <formula>$H$21</formula>
    </cfRule>
  </conditionalFormatting>
  <conditionalFormatting sqref="AC26:AD26">
    <cfRule type="cellIs" dxfId="48" priority="15" operator="greaterThan">
      <formula>$W$21</formula>
    </cfRule>
  </conditionalFormatting>
  <conditionalFormatting sqref="AR26:AS26">
    <cfRule type="cellIs" dxfId="47" priority="14" operator="greaterThan">
      <formula>$AL$21</formula>
    </cfRule>
  </conditionalFormatting>
  <conditionalFormatting sqref="BG26:BH26">
    <cfRule type="cellIs" dxfId="46" priority="13" operator="greaterThan">
      <formula>$BA$21</formula>
    </cfRule>
  </conditionalFormatting>
  <conditionalFormatting sqref="BV26:BW26">
    <cfRule type="cellIs" dxfId="45" priority="3" operator="greaterThan">
      <formula>$BP$21</formula>
    </cfRule>
  </conditionalFormatting>
  <conditionalFormatting sqref="CK26:CL26">
    <cfRule type="cellIs" dxfId="44" priority="2" operator="greaterThan">
      <formula>$CE$21</formula>
    </cfRule>
  </conditionalFormatting>
  <conditionalFormatting sqref="CQ64">
    <cfRule type="cellIs" dxfId="43" priority="17" operator="equal">
      <formula>0</formula>
    </cfRule>
    <cfRule type="cellIs" dxfId="42" priority="19" operator="equal">
      <formula>0.51</formula>
    </cfRule>
    <cfRule type="cellIs" dxfId="41" priority="21" operator="equal">
      <formula>51</formula>
    </cfRule>
    <cfRule type="cellIs" dxfId="40" priority="24" operator="lessThan">
      <formula>0.51</formula>
    </cfRule>
    <cfRule type="cellIs" dxfId="39" priority="25" operator="greaterThan">
      <formula>0.51</formula>
    </cfRule>
    <cfRule type="colorScale" priority="30">
      <colorScale>
        <cfvo type="percent" val="51"/>
        <cfvo type="percent" val="100"/>
        <color theme="6" tint="0.39997558519241921"/>
        <color theme="6" tint="0.39997558519241921"/>
      </colorScale>
    </cfRule>
  </conditionalFormatting>
  <conditionalFormatting sqref="CQ66">
    <cfRule type="cellIs" dxfId="38" priority="20" operator="equal">
      <formula>0.49</formula>
    </cfRule>
    <cfRule type="cellIs" dxfId="37" priority="22" operator="lessThan">
      <formula>0.49</formula>
    </cfRule>
    <cfRule type="cellIs" dxfId="36" priority="23" operator="greaterThan">
      <formula>0.49</formula>
    </cfRule>
  </conditionalFormatting>
  <conditionalFormatting sqref="CS64">
    <cfRule type="cellIs" dxfId="35" priority="4" operator="equal">
      <formula>0</formula>
    </cfRule>
    <cfRule type="cellIs" dxfId="34" priority="5" operator="equal">
      <formula>0.51</formula>
    </cfRule>
    <cfRule type="cellIs" dxfId="33" priority="7" operator="equal">
      <formula>51</formula>
    </cfRule>
    <cfRule type="cellIs" dxfId="32" priority="10" operator="lessThan">
      <formula>0.51</formula>
    </cfRule>
    <cfRule type="cellIs" dxfId="31" priority="11" operator="greaterThan">
      <formula>0.51</formula>
    </cfRule>
    <cfRule type="colorScale" priority="12">
      <colorScale>
        <cfvo type="percent" val="51"/>
        <cfvo type="percent" val="100"/>
        <color theme="6" tint="0.39997558519241921"/>
        <color theme="6" tint="0.39997558519241921"/>
      </colorScale>
    </cfRule>
  </conditionalFormatting>
  <conditionalFormatting sqref="CS66">
    <cfRule type="cellIs" dxfId="30" priority="6" operator="equal">
      <formula>0.49</formula>
    </cfRule>
    <cfRule type="cellIs" dxfId="29" priority="8" operator="lessThan">
      <formula>0.49</formula>
    </cfRule>
    <cfRule type="cellIs" dxfId="28" priority="9" operator="greaterThan">
      <formula>0.49</formula>
    </cfRule>
  </conditionalFormatting>
  <dataValidations disablePrompts="1" count="2">
    <dataValidation type="decimal" allowBlank="1" showInputMessage="1" showErrorMessage="1" sqref="N26:O26 AC26:AD26 AR26:AS26 BG26:BH26 BV26:BW26 CK26:CL26" xr:uid="{C0FC7835-7407-4B79-8CB3-9C268649EC71}">
      <formula1>0</formula1>
      <formula2>H21</formula2>
    </dataValidation>
    <dataValidation type="decimal" allowBlank="1" showInputMessage="1" showErrorMessage="1" sqref="D24:F24" xr:uid="{4BE73D3E-7136-44BB-A4A2-BE440F03A020}">
      <formula1>0</formula1>
      <formula2>16</formula2>
    </dataValidation>
  </dataValidations>
  <hyperlinks>
    <hyperlink ref="A2" r:id="rId1" xr:uid="{E33AB9E5-6206-413B-B522-585EAB035FFD}"/>
  </hyperlinks>
  <pageMargins left="0.7" right="0.7" top="0.75" bottom="0.75" header="0.3" footer="0.3"/>
  <pageSetup paperSize="9" scale="33" orientation="landscape" r:id="rId2"/>
  <ignoredErrors>
    <ignoredError sqref="CP41:CP45 CP27:CP29 CP51:CP52" unlockedFormula="1"/>
    <ignoredError sqref="L13:L17 AA11:AA16" formula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>
    <pageSetUpPr fitToPage="1"/>
  </sheetPr>
  <dimension ref="A1:CJ90"/>
  <sheetViews>
    <sheetView showZeros="0" zoomScaleNormal="100" workbookViewId="0">
      <selection activeCell="N47" sqref="N47"/>
    </sheetView>
  </sheetViews>
  <sheetFormatPr defaultColWidth="9.140625" defaultRowHeight="14.45" outlineLevelCol="2"/>
  <cols>
    <col min="1" max="1" width="43.42578125" style="3" customWidth="1"/>
    <col min="2" max="2" width="15.85546875" style="3" customWidth="1"/>
    <col min="3" max="3" width="8.5703125" style="3" customWidth="1"/>
    <col min="4" max="4" width="9" style="3" customWidth="1"/>
    <col min="5" max="5" width="11.5703125" style="3" customWidth="1"/>
    <col min="6" max="10" width="13.5703125" style="3" hidden="1" customWidth="1" outlineLevel="1"/>
    <col min="11" max="11" width="12.5703125" style="3" hidden="1" customWidth="1" collapsed="1"/>
    <col min="12" max="12" width="12.5703125" style="3" customWidth="1"/>
    <col min="13" max="13" width="12.5703125" style="3" hidden="1" customWidth="1" outlineLevel="1"/>
    <col min="14" max="14" width="12.5703125" style="3" customWidth="1" collapsed="1"/>
    <col min="15" max="15" width="3.5703125" style="3" customWidth="1"/>
    <col min="16" max="16" width="5.5703125" style="3" customWidth="1"/>
    <col min="17" max="17" width="8.5703125" style="3" customWidth="1"/>
    <col min="18" max="18" width="9" style="3" customWidth="1"/>
    <col min="19" max="19" width="10.5703125" style="3" customWidth="1"/>
    <col min="20" max="24" width="13.5703125" style="3" hidden="1" customWidth="1" outlineLevel="1"/>
    <col min="25" max="25" width="12.5703125" style="3" hidden="1" customWidth="1" collapsed="1"/>
    <col min="26" max="26" width="12.5703125" style="3" customWidth="1"/>
    <col min="27" max="27" width="12.5703125" style="7" hidden="1" customWidth="1" outlineLevel="1"/>
    <col min="28" max="28" width="12.5703125" style="3" customWidth="1" collapsed="1"/>
    <col min="29" max="29" width="2.85546875" style="3" customWidth="1"/>
    <col min="30" max="30" width="5.5703125" style="3" customWidth="1"/>
    <col min="31" max="31" width="9.5703125" style="3" customWidth="1"/>
    <col min="32" max="32" width="10.42578125" style="3" customWidth="1"/>
    <col min="33" max="33" width="10.85546875" style="3" customWidth="1"/>
    <col min="34" max="38" width="13.5703125" style="3" hidden="1" customWidth="1" outlineLevel="1"/>
    <col min="39" max="39" width="12.5703125" style="3" hidden="1" customWidth="1" collapsed="1"/>
    <col min="40" max="40" width="12.5703125" style="3" customWidth="1"/>
    <col min="41" max="41" width="12.5703125" style="3" hidden="1" customWidth="1" outlineLevel="1"/>
    <col min="42" max="42" width="12.5703125" style="3" customWidth="1" collapsed="1"/>
    <col min="43" max="43" width="3.140625" style="3" customWidth="1"/>
    <col min="44" max="44" width="5.5703125" style="3" customWidth="1"/>
    <col min="45" max="45" width="10.42578125" style="3" customWidth="1"/>
    <col min="46" max="46" width="8.85546875" style="3" customWidth="1"/>
    <col min="47" max="47" width="9.5703125" style="3" customWidth="1"/>
    <col min="48" max="52" width="13.5703125" style="3" hidden="1" customWidth="1" outlineLevel="1"/>
    <col min="53" max="53" width="12.5703125" style="3" hidden="1" customWidth="1" collapsed="1"/>
    <col min="54" max="54" width="12.5703125" style="3" customWidth="1"/>
    <col min="55" max="55" width="12.5703125" style="3" hidden="1" customWidth="1" outlineLevel="1"/>
    <col min="56" max="56" width="12.5703125" style="3" customWidth="1" collapsed="1"/>
    <col min="57" max="57" width="3.140625" style="3" customWidth="1"/>
    <col min="58" max="58" width="5.5703125" style="3" hidden="1" customWidth="1" outlineLevel="1"/>
    <col min="59" max="59" width="10.42578125" style="3" hidden="1" customWidth="1" outlineLevel="1"/>
    <col min="60" max="60" width="11.42578125" style="3" hidden="1" customWidth="1" outlineLevel="1"/>
    <col min="61" max="61" width="10.85546875" style="3" hidden="1" customWidth="1" outlineLevel="1"/>
    <col min="62" max="66" width="13.5703125" style="3" hidden="1" customWidth="1" outlineLevel="2"/>
    <col min="67" max="67" width="12.5703125" style="3" hidden="1" customWidth="1" outlineLevel="1" collapsed="1"/>
    <col min="68" max="68" width="12.5703125" style="3" hidden="1" customWidth="1" outlineLevel="1"/>
    <col min="69" max="69" width="12.5703125" style="3" hidden="1" customWidth="1" outlineLevel="2"/>
    <col min="70" max="70" width="12.5703125" style="3" hidden="1" customWidth="1" outlineLevel="1" collapsed="1"/>
    <col min="71" max="71" width="3.140625" style="3" hidden="1" customWidth="1" outlineLevel="1"/>
    <col min="72" max="72" width="5.5703125" style="3" hidden="1" customWidth="1" outlineLevel="1"/>
    <col min="73" max="74" width="10.42578125" style="3" hidden="1" customWidth="1" outlineLevel="1"/>
    <col min="75" max="75" width="9.5703125" style="3" hidden="1" customWidth="1" outlineLevel="1"/>
    <col min="76" max="80" width="13.5703125" style="3" hidden="1" customWidth="1" outlineLevel="2"/>
    <col min="81" max="81" width="12.5703125" style="3" hidden="1" customWidth="1" outlineLevel="1" collapsed="1"/>
    <col min="82" max="82" width="12.5703125" style="3" hidden="1" customWidth="1" outlineLevel="1"/>
    <col min="83" max="83" width="12.5703125" style="3" hidden="1" customWidth="1" outlineLevel="2"/>
    <col min="84" max="84" width="12.5703125" style="3" hidden="1" customWidth="1" outlineLevel="1" collapsed="1"/>
    <col min="85" max="85" width="4.42578125" style="3" customWidth="1" collapsed="1"/>
    <col min="86" max="86" width="12" style="3" customWidth="1"/>
    <col min="87" max="87" width="10.5703125" style="3" customWidth="1"/>
    <col min="88" max="88" width="9.140625" style="3" customWidth="1"/>
    <col min="89" max="16384" width="9.140625" style="3"/>
  </cols>
  <sheetData>
    <row r="1" spans="1:88" ht="15.6">
      <c r="A1" s="29"/>
      <c r="B1" s="92" t="s">
        <v>75</v>
      </c>
      <c r="C1" s="93"/>
      <c r="E1" s="77" t="s">
        <v>76</v>
      </c>
      <c r="F1" s="102"/>
      <c r="G1" s="103"/>
      <c r="H1" s="87"/>
      <c r="I1" s="87"/>
      <c r="J1" s="87"/>
      <c r="K1" s="32"/>
      <c r="L1" s="32"/>
      <c r="M1" s="87"/>
      <c r="N1" s="32"/>
      <c r="O1"/>
      <c r="P1"/>
      <c r="Q1"/>
      <c r="R1"/>
      <c r="W1" s="89"/>
      <c r="X1" s="89"/>
      <c r="Y1" s="89"/>
      <c r="Z1" s="89"/>
      <c r="AA1" s="90"/>
      <c r="AB1" s="89"/>
      <c r="AC1" s="89"/>
      <c r="AD1" s="89"/>
      <c r="AE1" s="89"/>
      <c r="AF1" s="89"/>
      <c r="AG1" s="89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F1"/>
      <c r="BG1"/>
      <c r="BH1"/>
      <c r="BI1"/>
      <c r="BJ1"/>
      <c r="BK1"/>
      <c r="BL1"/>
      <c r="BM1"/>
      <c r="BN1"/>
      <c r="BO1"/>
      <c r="BP1"/>
      <c r="BQ1"/>
      <c r="BR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8" ht="15.6">
      <c r="A2" s="29"/>
      <c r="B2" s="99"/>
      <c r="C2" s="100"/>
      <c r="E2" s="3" t="s">
        <v>77</v>
      </c>
      <c r="F2" s="85"/>
      <c r="G2" s="86"/>
      <c r="H2" s="87"/>
      <c r="I2" s="87"/>
      <c r="J2" s="87"/>
      <c r="K2" s="32"/>
      <c r="L2" s="32"/>
      <c r="M2" s="87"/>
      <c r="N2" s="32"/>
      <c r="O2"/>
      <c r="P2"/>
      <c r="Q2"/>
      <c r="R2"/>
      <c r="W2" s="89"/>
      <c r="X2" s="89"/>
      <c r="Y2" s="89"/>
      <c r="Z2" s="89"/>
      <c r="AA2" s="90"/>
      <c r="AB2" s="89"/>
      <c r="AC2" s="89"/>
      <c r="AD2" s="89"/>
      <c r="AE2" s="89"/>
      <c r="AF2" s="89"/>
      <c r="AG2" s="89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F2"/>
      <c r="BG2"/>
      <c r="BH2"/>
      <c r="BI2"/>
      <c r="BJ2"/>
      <c r="BK2"/>
      <c r="BL2"/>
      <c r="BM2"/>
      <c r="BN2"/>
      <c r="BO2"/>
      <c r="BP2"/>
      <c r="BQ2"/>
      <c r="BR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8" ht="15.6">
      <c r="A3" s="29"/>
      <c r="B3" s="119" t="s">
        <v>78</v>
      </c>
      <c r="C3" s="100"/>
      <c r="D3" s="118"/>
      <c r="E3" s="118"/>
      <c r="F3" s="120"/>
      <c r="G3" s="121"/>
      <c r="H3" s="122"/>
      <c r="I3" s="122"/>
      <c r="J3" s="122"/>
      <c r="K3" s="32"/>
      <c r="L3" s="32"/>
      <c r="M3" s="122"/>
      <c r="N3" s="32"/>
      <c r="O3"/>
      <c r="P3"/>
      <c r="Q3"/>
      <c r="R3"/>
      <c r="W3" s="89"/>
      <c r="X3" s="89"/>
      <c r="Y3" s="89"/>
      <c r="Z3" s="89"/>
      <c r="AA3" s="90"/>
      <c r="AB3" s="89"/>
      <c r="AC3" s="89"/>
      <c r="AD3" s="89"/>
      <c r="AE3" s="89"/>
      <c r="AF3" s="89"/>
      <c r="AG3" s="89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F3"/>
      <c r="BG3"/>
      <c r="BH3"/>
      <c r="BI3"/>
      <c r="BJ3"/>
      <c r="BK3"/>
      <c r="BL3"/>
      <c r="BM3"/>
      <c r="BN3"/>
      <c r="BO3"/>
      <c r="BP3"/>
      <c r="BQ3"/>
      <c r="BR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8" ht="16.149999999999999">
      <c r="A4" s="105" t="s">
        <v>79</v>
      </c>
      <c r="B4" s="101"/>
      <c r="C4" s="100"/>
      <c r="F4" s="106"/>
      <c r="H4" s="109"/>
      <c r="I4" s="106"/>
      <c r="J4" s="106"/>
      <c r="K4" s="32"/>
      <c r="L4" s="32"/>
      <c r="M4" s="87"/>
      <c r="N4" s="32"/>
      <c r="O4"/>
      <c r="P4"/>
      <c r="Q4"/>
      <c r="R4"/>
      <c r="W4" s="89"/>
      <c r="X4" s="89"/>
      <c r="Y4" s="89"/>
      <c r="Z4" s="89"/>
      <c r="AA4" s="90"/>
      <c r="AB4" s="89"/>
      <c r="AC4" s="89"/>
      <c r="AD4" s="89"/>
      <c r="AE4" s="89"/>
      <c r="AF4" s="89"/>
      <c r="AG4" s="89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F4"/>
      <c r="BG4"/>
      <c r="BH4"/>
      <c r="BI4"/>
      <c r="BJ4"/>
      <c r="BK4"/>
      <c r="BL4"/>
      <c r="BM4"/>
      <c r="BN4"/>
      <c r="BO4"/>
      <c r="BP4"/>
      <c r="BQ4"/>
      <c r="BR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8" ht="15.6">
      <c r="A5" s="154" t="s">
        <v>80</v>
      </c>
      <c r="B5" s="123"/>
      <c r="C5" s="100"/>
      <c r="D5"/>
      <c r="E5" s="73"/>
      <c r="F5" s="106"/>
      <c r="G5" s="132"/>
      <c r="H5" s="132"/>
      <c r="I5" s="108"/>
      <c r="J5" s="108"/>
      <c r="K5" s="32"/>
      <c r="L5" s="32"/>
      <c r="M5" s="87"/>
      <c r="N5" s="32"/>
      <c r="O5"/>
      <c r="P5"/>
      <c r="Q5"/>
      <c r="R5"/>
      <c r="W5" s="89"/>
      <c r="X5" s="89"/>
      <c r="Y5" s="89"/>
      <c r="Z5" s="89"/>
      <c r="AA5" s="90"/>
      <c r="AB5" s="89"/>
      <c r="AC5" s="89"/>
      <c r="AD5" s="89"/>
      <c r="AE5" s="89"/>
      <c r="AF5" s="89"/>
      <c r="AG5" s="89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F5"/>
      <c r="BG5"/>
      <c r="BH5"/>
      <c r="BI5"/>
      <c r="BJ5"/>
      <c r="BK5"/>
      <c r="BL5"/>
      <c r="BM5"/>
      <c r="BN5"/>
      <c r="BO5"/>
      <c r="BP5"/>
      <c r="BQ5"/>
      <c r="BR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8" ht="15.6">
      <c r="A6" s="210" t="s">
        <v>81</v>
      </c>
      <c r="B6" s="123"/>
      <c r="C6"/>
      <c r="D6"/>
      <c r="E6"/>
      <c r="F6" s="106"/>
      <c r="G6" s="132"/>
      <c r="H6" s="132"/>
      <c r="I6" s="108"/>
      <c r="J6" s="108"/>
      <c r="K6" s="32"/>
      <c r="L6" s="32"/>
      <c r="M6" s="87"/>
      <c r="N6" s="32"/>
      <c r="O6"/>
      <c r="P6"/>
      <c r="Q6"/>
      <c r="R6"/>
      <c r="W6" s="89"/>
      <c r="X6" s="89"/>
      <c r="Y6" s="89"/>
      <c r="Z6" s="89"/>
      <c r="AA6" s="90"/>
      <c r="AB6" s="89"/>
      <c r="AC6" s="89"/>
      <c r="AD6" s="89"/>
      <c r="AE6" s="89"/>
      <c r="AF6" s="89"/>
      <c r="AG6" s="89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F6"/>
      <c r="BG6"/>
      <c r="BH6"/>
      <c r="BI6"/>
      <c r="BJ6"/>
      <c r="BK6"/>
      <c r="BL6"/>
      <c r="BM6"/>
      <c r="BN6"/>
      <c r="BO6"/>
      <c r="BP6"/>
      <c r="BQ6"/>
      <c r="BR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8" ht="15.6">
      <c r="A7" s="155" t="s">
        <v>82</v>
      </c>
      <c r="B7" s="123"/>
      <c r="C7"/>
      <c r="D7"/>
      <c r="E7"/>
      <c r="F7" s="106"/>
      <c r="G7" s="132"/>
      <c r="H7" s="132"/>
      <c r="I7" s="108"/>
      <c r="J7" s="108"/>
      <c r="K7" s="32"/>
      <c r="L7" s="32"/>
      <c r="M7" s="87"/>
      <c r="N7" s="32"/>
      <c r="O7"/>
      <c r="P7"/>
      <c r="Q7"/>
      <c r="R7"/>
      <c r="W7" s="89"/>
      <c r="X7" s="89"/>
      <c r="Y7" s="89"/>
      <c r="Z7" s="89"/>
      <c r="AA7" s="90"/>
      <c r="AB7" s="89"/>
      <c r="AC7" s="89"/>
      <c r="AD7" s="89"/>
      <c r="AE7" s="89"/>
      <c r="AF7" s="89"/>
      <c r="AG7" s="89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F7"/>
      <c r="BG7"/>
      <c r="BH7"/>
      <c r="BI7"/>
      <c r="BJ7"/>
      <c r="BK7"/>
      <c r="BL7"/>
      <c r="BM7"/>
      <c r="BN7"/>
      <c r="BO7"/>
      <c r="BP7"/>
      <c r="BQ7"/>
      <c r="BR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8" ht="15.6">
      <c r="A8" s="155" t="s">
        <v>83</v>
      </c>
      <c r="B8" s="123"/>
      <c r="C8" s="73" t="s">
        <v>84</v>
      </c>
      <c r="D8" s="118"/>
      <c r="E8" s="118"/>
      <c r="F8" s="118"/>
      <c r="G8" s="110"/>
      <c r="H8" s="110"/>
      <c r="I8" s="108"/>
      <c r="J8" s="108"/>
      <c r="K8" s="32"/>
      <c r="L8" s="32"/>
      <c r="M8" s="134"/>
      <c r="N8" s="32"/>
      <c r="O8"/>
      <c r="P8"/>
      <c r="Q8"/>
      <c r="R8"/>
      <c r="W8" s="89"/>
      <c r="X8" s="89"/>
      <c r="Y8" s="89"/>
      <c r="Z8" s="89"/>
      <c r="AA8" s="90"/>
      <c r="AB8" s="89"/>
      <c r="AC8" s="89"/>
      <c r="AD8" s="89"/>
      <c r="AE8" s="89"/>
      <c r="AF8" s="89"/>
      <c r="AG8" s="89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F8"/>
      <c r="BG8"/>
      <c r="BH8"/>
      <c r="BI8"/>
      <c r="BJ8"/>
      <c r="BK8"/>
      <c r="BL8"/>
      <c r="BM8"/>
      <c r="BN8"/>
      <c r="BO8"/>
      <c r="BP8"/>
      <c r="BQ8"/>
      <c r="BR8"/>
      <c r="BT8"/>
      <c r="BU8"/>
      <c r="BV8"/>
      <c r="BW8"/>
      <c r="BX8"/>
      <c r="BY8"/>
      <c r="BZ8"/>
      <c r="CA8"/>
      <c r="CB8"/>
      <c r="CC8"/>
      <c r="CD8"/>
      <c r="CE8"/>
      <c r="CF8"/>
    </row>
    <row r="9" spans="1:88" ht="15.6">
      <c r="A9" s="29" t="s">
        <v>85</v>
      </c>
      <c r="B9" s="88">
        <f>SUM(B4:B8)</f>
        <v>0</v>
      </c>
      <c r="C9" s="89"/>
      <c r="D9" s="89"/>
      <c r="E9" s="89"/>
      <c r="F9" s="107"/>
      <c r="G9" s="110"/>
      <c r="H9" s="110"/>
      <c r="I9" s="108"/>
      <c r="J9" s="108"/>
      <c r="K9"/>
      <c r="L9"/>
      <c r="M9"/>
      <c r="N9"/>
      <c r="O9"/>
      <c r="AS9"/>
      <c r="AT9"/>
      <c r="AU9"/>
      <c r="AV9"/>
      <c r="AW9"/>
      <c r="AX9"/>
      <c r="AY9"/>
      <c r="AZ9"/>
      <c r="BA9"/>
      <c r="BB9"/>
      <c r="BC9"/>
      <c r="BD9"/>
      <c r="BG9"/>
      <c r="BH9"/>
      <c r="BI9"/>
      <c r="BJ9"/>
      <c r="BK9"/>
      <c r="BL9"/>
      <c r="BM9"/>
      <c r="BN9"/>
      <c r="BO9"/>
      <c r="BP9"/>
      <c r="BQ9"/>
      <c r="BR9"/>
      <c r="BU9"/>
      <c r="BV9"/>
      <c r="BW9"/>
      <c r="BX9"/>
      <c r="BY9"/>
      <c r="BZ9"/>
      <c r="CA9"/>
      <c r="CB9"/>
      <c r="CC9"/>
      <c r="CD9"/>
      <c r="CE9"/>
      <c r="CF9"/>
    </row>
    <row r="10" spans="1:88" ht="15.6">
      <c r="A10" s="29"/>
      <c r="B10" s="88"/>
      <c r="C10" s="89"/>
      <c r="D10" s="89"/>
      <c r="E10" s="89"/>
      <c r="F10" s="107"/>
      <c r="G10" s="110"/>
      <c r="H10" s="110"/>
      <c r="I10" s="108"/>
      <c r="J10" s="108"/>
      <c r="K10"/>
      <c r="L10"/>
      <c r="M10"/>
      <c r="N10"/>
      <c r="O10"/>
      <c r="AS10"/>
      <c r="AT10"/>
      <c r="AU10"/>
      <c r="AV10"/>
      <c r="AW10"/>
      <c r="AX10"/>
      <c r="AY10"/>
      <c r="AZ10"/>
      <c r="BA10"/>
      <c r="BB10"/>
      <c r="BC10"/>
      <c r="BD10"/>
      <c r="BG10"/>
      <c r="BH10"/>
      <c r="BI10"/>
      <c r="BJ10"/>
      <c r="BK10"/>
      <c r="BL10"/>
      <c r="BM10"/>
      <c r="BN10"/>
      <c r="BO10"/>
      <c r="BP10"/>
      <c r="BQ10"/>
      <c r="BR10"/>
      <c r="BU10"/>
      <c r="BV10"/>
      <c r="BW10"/>
      <c r="BX10"/>
      <c r="BY10"/>
      <c r="BZ10"/>
      <c r="CA10"/>
      <c r="CB10"/>
      <c r="CC10"/>
      <c r="CD10"/>
      <c r="CE10"/>
      <c r="CF10"/>
    </row>
    <row r="11" spans="1:88" ht="15" hidden="1" customHeight="1">
      <c r="A11" s="67" t="s">
        <v>86</v>
      </c>
      <c r="B11" s="186"/>
      <c r="C11" s="48"/>
      <c r="D11" s="48"/>
      <c r="E11" s="16"/>
      <c r="F11" s="16"/>
      <c r="G11" s="16"/>
      <c r="H11" s="16"/>
      <c r="I11" s="16"/>
      <c r="J11" s="16"/>
      <c r="K11" s="16"/>
      <c r="L11" s="16"/>
      <c r="N11" s="16"/>
      <c r="O11" s="26"/>
      <c r="P11" s="42"/>
      <c r="Q11" s="42"/>
      <c r="R11" s="42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26"/>
      <c r="AD11" s="42"/>
      <c r="AE11" s="42"/>
      <c r="AF11" s="42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26"/>
      <c r="AR11" s="42"/>
      <c r="AS11" s="42"/>
      <c r="AT11" s="42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5"/>
      <c r="BF11" s="42"/>
      <c r="BG11" s="42"/>
      <c r="BH11" s="42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5"/>
      <c r="BT11" s="42"/>
      <c r="BU11" s="42"/>
      <c r="BV11" s="42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5"/>
      <c r="CH11" s="79"/>
    </row>
    <row r="12" spans="1:88" ht="15.6">
      <c r="A12" s="29"/>
      <c r="B12" s="88"/>
      <c r="C12" s="89"/>
      <c r="D12" s="89"/>
      <c r="E12" s="89"/>
      <c r="F12" s="107"/>
      <c r="G12" s="110"/>
      <c r="H12" s="110"/>
      <c r="I12" s="108"/>
      <c r="J12" s="108"/>
      <c r="K12"/>
      <c r="L12"/>
      <c r="M12"/>
      <c r="N12"/>
      <c r="O12"/>
      <c r="AS12"/>
      <c r="AT12"/>
      <c r="AU12"/>
      <c r="AV12"/>
      <c r="AW12"/>
      <c r="AX12"/>
      <c r="AY12"/>
      <c r="AZ12"/>
      <c r="BA12"/>
      <c r="BB12"/>
      <c r="BC12"/>
      <c r="BD12"/>
      <c r="BG12"/>
      <c r="BH12"/>
      <c r="BI12"/>
      <c r="BJ12"/>
      <c r="BK12"/>
      <c r="BL12"/>
      <c r="BM12"/>
      <c r="BN12"/>
      <c r="BO12"/>
      <c r="BP12"/>
      <c r="BQ12"/>
      <c r="BR12"/>
      <c r="BU12"/>
      <c r="BV12"/>
      <c r="BW12"/>
      <c r="BX12"/>
      <c r="BY12"/>
      <c r="BZ12"/>
      <c r="CA12"/>
      <c r="CB12"/>
      <c r="CC12"/>
      <c r="CD12"/>
      <c r="CE12"/>
      <c r="CF12"/>
    </row>
    <row r="13" spans="1:88">
      <c r="A13" s="29"/>
      <c r="B13" t="s">
        <v>87</v>
      </c>
      <c r="C13" s="89"/>
      <c r="D13" s="89"/>
      <c r="E13" s="89"/>
      <c r="F13" s="89"/>
      <c r="G13" s="88"/>
      <c r="H13"/>
      <c r="I13"/>
      <c r="J13"/>
      <c r="K13"/>
      <c r="L13"/>
      <c r="M13"/>
      <c r="N13"/>
      <c r="O13"/>
      <c r="P13" s="3" t="s">
        <v>87</v>
      </c>
      <c r="AD13" s="3" t="s">
        <v>87</v>
      </c>
      <c r="AR13" s="3" t="s">
        <v>87</v>
      </c>
      <c r="AS13"/>
      <c r="AT13"/>
      <c r="AU13"/>
      <c r="AV13"/>
      <c r="AW13"/>
      <c r="AX13"/>
      <c r="AY13"/>
      <c r="AZ13"/>
      <c r="BA13"/>
      <c r="BB13"/>
      <c r="BC13"/>
      <c r="BD13"/>
      <c r="BF13" s="3" t="s">
        <v>87</v>
      </c>
      <c r="BG13"/>
      <c r="BH13"/>
      <c r="BI13"/>
      <c r="BJ13"/>
      <c r="BK13"/>
      <c r="BL13"/>
      <c r="BM13"/>
      <c r="BN13"/>
      <c r="BO13"/>
      <c r="BP13"/>
      <c r="BQ13"/>
      <c r="BR13"/>
      <c r="BT13" s="3" t="s">
        <v>87</v>
      </c>
      <c r="BU13"/>
      <c r="BV13"/>
      <c r="BW13"/>
      <c r="BX13"/>
      <c r="BY13"/>
      <c r="BZ13"/>
      <c r="CA13"/>
      <c r="CB13"/>
      <c r="CC13"/>
      <c r="CD13"/>
      <c r="CE13"/>
      <c r="CF13"/>
    </row>
    <row r="14" spans="1:88" ht="15" thickBot="1">
      <c r="A14" s="31" t="s">
        <v>6</v>
      </c>
      <c r="B14" s="32" t="s">
        <v>7</v>
      </c>
      <c r="C14" s="32"/>
      <c r="D14" s="32"/>
      <c r="E14"/>
      <c r="F14"/>
      <c r="G14"/>
      <c r="H14"/>
      <c r="I14"/>
      <c r="J14"/>
      <c r="K14" s="32"/>
      <c r="L14" s="32"/>
      <c r="M14" s="32"/>
      <c r="N14" s="32"/>
      <c r="O14" s="32"/>
      <c r="P14" s="32" t="s">
        <v>8</v>
      </c>
      <c r="Q14" s="32"/>
      <c r="R14" s="32"/>
      <c r="S14" s="32"/>
      <c r="T14"/>
      <c r="U14"/>
      <c r="V14"/>
      <c r="W14"/>
      <c r="X14"/>
      <c r="Y14"/>
      <c r="Z14"/>
      <c r="AA14" s="32"/>
      <c r="AB14" s="32"/>
      <c r="AC14" s="32"/>
      <c r="AD14" s="32" t="s">
        <v>9</v>
      </c>
      <c r="AE14" s="32"/>
      <c r="AF14" s="32"/>
      <c r="AG14" s="32"/>
      <c r="AH14"/>
      <c r="AI14"/>
      <c r="AJ14"/>
      <c r="AK14"/>
      <c r="AL14"/>
      <c r="AM14"/>
      <c r="AN14"/>
      <c r="AO14" s="32"/>
      <c r="AP14" s="32"/>
      <c r="AQ14" s="32"/>
      <c r="AR14" s="32" t="s">
        <v>10</v>
      </c>
      <c r="AS14" s="32"/>
      <c r="AT14" s="32"/>
      <c r="AU14"/>
      <c r="AV14"/>
      <c r="AW14"/>
      <c r="AX14"/>
      <c r="AY14"/>
      <c r="AZ14"/>
      <c r="BA14"/>
      <c r="BB14"/>
      <c r="BC14" s="32"/>
      <c r="BD14"/>
      <c r="BF14" s="32" t="s">
        <v>11</v>
      </c>
      <c r="BG14" s="32"/>
      <c r="BH14" s="32"/>
      <c r="BI14"/>
      <c r="BJ14"/>
      <c r="BK14"/>
      <c r="BL14"/>
      <c r="BM14"/>
      <c r="BN14"/>
      <c r="BO14"/>
      <c r="BP14"/>
      <c r="BQ14" s="32"/>
      <c r="BR14"/>
      <c r="BT14" s="32" t="s">
        <v>12</v>
      </c>
      <c r="BU14" s="32"/>
      <c r="BV14" s="32"/>
      <c r="BW14"/>
      <c r="BX14"/>
      <c r="BY14"/>
      <c r="BZ14"/>
      <c r="CA14"/>
      <c r="CB14"/>
      <c r="CC14"/>
      <c r="CD14"/>
      <c r="CE14" s="32"/>
      <c r="CF14"/>
      <c r="CH14" s="77" t="s">
        <v>64</v>
      </c>
    </row>
    <row r="15" spans="1:88" ht="50.45" customHeight="1" thickBot="1">
      <c r="A15" s="228"/>
      <c r="B15" s="224" t="s">
        <v>15</v>
      </c>
      <c r="C15" s="220" t="s">
        <v>16</v>
      </c>
      <c r="D15" s="220" t="s">
        <v>17</v>
      </c>
      <c r="E15" s="221" t="s">
        <v>18</v>
      </c>
      <c r="F15" s="221" t="s">
        <v>80</v>
      </c>
      <c r="G15" s="234" t="s">
        <v>81</v>
      </c>
      <c r="H15" s="221" t="s">
        <v>88</v>
      </c>
      <c r="I15" s="221" t="s">
        <v>83</v>
      </c>
      <c r="J15" s="221" t="s">
        <v>89</v>
      </c>
      <c r="K15" s="221" t="s">
        <v>90</v>
      </c>
      <c r="L15" s="221" t="s">
        <v>25</v>
      </c>
      <c r="M15" s="221" t="s">
        <v>27</v>
      </c>
      <c r="N15" s="222" t="s">
        <v>26</v>
      </c>
      <c r="O15" s="42"/>
      <c r="P15" s="247" t="s">
        <v>15</v>
      </c>
      <c r="Q15" s="248" t="s">
        <v>29</v>
      </c>
      <c r="R15" s="248" t="s">
        <v>30</v>
      </c>
      <c r="S15" s="249" t="s">
        <v>18</v>
      </c>
      <c r="T15" s="249" t="s">
        <v>80</v>
      </c>
      <c r="U15" s="249" t="s">
        <v>91</v>
      </c>
      <c r="V15" s="249" t="s">
        <v>88</v>
      </c>
      <c r="W15" s="249" t="s">
        <v>83</v>
      </c>
      <c r="X15" s="249" t="s">
        <v>89</v>
      </c>
      <c r="Y15" s="249" t="s">
        <v>24</v>
      </c>
      <c r="Z15" s="249" t="s">
        <v>25</v>
      </c>
      <c r="AA15" s="249" t="s">
        <v>27</v>
      </c>
      <c r="AB15" s="173" t="s">
        <v>26</v>
      </c>
      <c r="AC15" s="42"/>
      <c r="AD15" s="247" t="s">
        <v>15</v>
      </c>
      <c r="AE15" s="248" t="s">
        <v>31</v>
      </c>
      <c r="AF15" s="248" t="s">
        <v>30</v>
      </c>
      <c r="AG15" s="249" t="s">
        <v>18</v>
      </c>
      <c r="AH15" s="249" t="s">
        <v>80</v>
      </c>
      <c r="AI15" s="249" t="s">
        <v>91</v>
      </c>
      <c r="AJ15" s="249" t="s">
        <v>88</v>
      </c>
      <c r="AK15" s="249" t="s">
        <v>83</v>
      </c>
      <c r="AL15" s="249" t="s">
        <v>89</v>
      </c>
      <c r="AM15" s="249" t="s">
        <v>24</v>
      </c>
      <c r="AN15" s="249" t="s">
        <v>25</v>
      </c>
      <c r="AO15" s="249" t="s">
        <v>27</v>
      </c>
      <c r="AP15" s="173" t="s">
        <v>26</v>
      </c>
      <c r="AQ15" s="42"/>
      <c r="AR15" s="247" t="s">
        <v>15</v>
      </c>
      <c r="AS15" s="248" t="s">
        <v>32</v>
      </c>
      <c r="AT15" s="248" t="s">
        <v>30</v>
      </c>
      <c r="AU15" s="249" t="s">
        <v>18</v>
      </c>
      <c r="AV15" s="249" t="s">
        <v>80</v>
      </c>
      <c r="AW15" s="249" t="s">
        <v>91</v>
      </c>
      <c r="AX15" s="249" t="s">
        <v>88</v>
      </c>
      <c r="AY15" s="249" t="s">
        <v>83</v>
      </c>
      <c r="AZ15" s="249" t="s">
        <v>89</v>
      </c>
      <c r="BA15" s="249" t="s">
        <v>24</v>
      </c>
      <c r="BB15" s="249" t="s">
        <v>25</v>
      </c>
      <c r="BC15" s="249" t="s">
        <v>27</v>
      </c>
      <c r="BD15" s="173" t="s">
        <v>26</v>
      </c>
      <c r="BE15" s="5"/>
      <c r="BF15" s="247" t="s">
        <v>15</v>
      </c>
      <c r="BG15" s="248" t="s">
        <v>33</v>
      </c>
      <c r="BH15" s="248" t="s">
        <v>30</v>
      </c>
      <c r="BI15" s="249" t="s">
        <v>18</v>
      </c>
      <c r="BJ15" s="249" t="s">
        <v>80</v>
      </c>
      <c r="BK15" s="249" t="s">
        <v>91</v>
      </c>
      <c r="BL15" s="249" t="s">
        <v>88</v>
      </c>
      <c r="BM15" s="249" t="s">
        <v>83</v>
      </c>
      <c r="BN15" s="249" t="s">
        <v>89</v>
      </c>
      <c r="BO15" s="249" t="s">
        <v>24</v>
      </c>
      <c r="BP15" s="249" t="s">
        <v>25</v>
      </c>
      <c r="BQ15" s="249" t="s">
        <v>27</v>
      </c>
      <c r="BR15" s="173" t="s">
        <v>26</v>
      </c>
      <c r="BS15" s="5"/>
      <c r="BT15" s="247" t="s">
        <v>15</v>
      </c>
      <c r="BU15" s="248" t="s">
        <v>34</v>
      </c>
      <c r="BV15" s="248" t="s">
        <v>30</v>
      </c>
      <c r="BW15" s="249" t="s">
        <v>18</v>
      </c>
      <c r="BX15" s="249" t="s">
        <v>80</v>
      </c>
      <c r="BY15" s="249" t="s">
        <v>91</v>
      </c>
      <c r="BZ15" s="249" t="s">
        <v>88</v>
      </c>
      <c r="CA15" s="249" t="s">
        <v>83</v>
      </c>
      <c r="CB15" s="249" t="s">
        <v>89</v>
      </c>
      <c r="CC15" s="249" t="s">
        <v>24</v>
      </c>
      <c r="CD15" s="249" t="s">
        <v>25</v>
      </c>
      <c r="CE15" s="249" t="s">
        <v>27</v>
      </c>
      <c r="CF15" s="173" t="s">
        <v>26</v>
      </c>
      <c r="CG15" s="5"/>
      <c r="CH15" s="81" t="s">
        <v>92</v>
      </c>
      <c r="CI15" s="76" t="s">
        <v>35</v>
      </c>
      <c r="CJ15" s="80" t="s">
        <v>36</v>
      </c>
    </row>
    <row r="16" spans="1:88">
      <c r="A16" s="111" t="s">
        <v>37</v>
      </c>
      <c r="B16" s="231"/>
      <c r="C16" s="214"/>
      <c r="D16" s="215">
        <f>(C16/12)*B16</f>
        <v>0</v>
      </c>
      <c r="E16" s="232"/>
      <c r="F16" s="233">
        <f>$E16*B$5</f>
        <v>0</v>
      </c>
      <c r="G16" s="130">
        <f>$E16*B$6</f>
        <v>0</v>
      </c>
      <c r="H16" s="130">
        <f>($E16+$F16+$G16)*B$7</f>
        <v>0</v>
      </c>
      <c r="I16" s="130">
        <f t="shared" ref="I16:I21" si="0">($E16+$F16+$G16)*B$8</f>
        <v>0</v>
      </c>
      <c r="J16" s="130">
        <f>12*SUM(E16:I16)</f>
        <v>0</v>
      </c>
      <c r="K16" s="130">
        <f>((M16+N16)/100)*B11</f>
        <v>0</v>
      </c>
      <c r="L16" s="130">
        <f>M16+N16+K16</f>
        <v>0</v>
      </c>
      <c r="M16" s="130">
        <f t="shared" ref="M16:M21" si="1">D16*J16</f>
        <v>0</v>
      </c>
      <c r="N16" s="216">
        <f t="shared" ref="N16:N21" si="2">IF(D16=0,0,((J16/12)*D16))</f>
        <v>0</v>
      </c>
      <c r="O16" s="5"/>
      <c r="P16" s="60"/>
      <c r="Q16" s="56"/>
      <c r="R16" s="63">
        <f>(Q16/12)*P16</f>
        <v>0</v>
      </c>
      <c r="S16" s="115"/>
      <c r="T16" s="1">
        <f>$S16*B$5</f>
        <v>0</v>
      </c>
      <c r="U16" s="1">
        <f t="shared" ref="U16:U21" si="3">$S16*B$6</f>
        <v>0</v>
      </c>
      <c r="V16" s="1">
        <f t="shared" ref="V16:V21" si="4">($S16+$T16+$U16)*B$7</f>
        <v>0</v>
      </c>
      <c r="W16" s="1">
        <f t="shared" ref="W16:W21" si="5">($S16+$T16+$U16)*B$8</f>
        <v>0</v>
      </c>
      <c r="X16" s="1">
        <f>12*SUM(S16:W16)</f>
        <v>0</v>
      </c>
      <c r="Y16" s="1">
        <f>((AA16+AB16)/100)*B11</f>
        <v>0</v>
      </c>
      <c r="Z16" s="1">
        <f>AA16+AB16+Y16</f>
        <v>0</v>
      </c>
      <c r="AA16" s="1">
        <f>R16*X16</f>
        <v>0</v>
      </c>
      <c r="AB16" s="54">
        <f t="shared" ref="AB16:AB21" si="6">IF(R16=0,0,((X16/12)*(D16+R16)-N16))</f>
        <v>0</v>
      </c>
      <c r="AC16" s="5"/>
      <c r="AD16" s="60"/>
      <c r="AE16" s="56"/>
      <c r="AF16" s="63">
        <f t="shared" ref="AF16:AF21" si="7">(AE16/12)*AD16</f>
        <v>0</v>
      </c>
      <c r="AG16" s="115"/>
      <c r="AH16" s="1">
        <f t="shared" ref="AH16:AH21" si="8">$AG16*B$5</f>
        <v>0</v>
      </c>
      <c r="AI16" s="1">
        <f t="shared" ref="AI16:AI21" si="9">$AG16*B$6</f>
        <v>0</v>
      </c>
      <c r="AJ16" s="1">
        <f t="shared" ref="AJ16:AJ21" si="10">($AG16+$AH16+$AI16)*B$7</f>
        <v>0</v>
      </c>
      <c r="AK16" s="1">
        <f t="shared" ref="AK16:AK21" si="11">($AG16+$AH16+$AI16)*B$8</f>
        <v>0</v>
      </c>
      <c r="AL16" s="1">
        <f>12*SUM(AG16:AK16)</f>
        <v>0</v>
      </c>
      <c r="AM16" s="1">
        <f>((AO16+AP16)/100)*B11</f>
        <v>0</v>
      </c>
      <c r="AN16" s="1">
        <f>AO16+AP16+AM16</f>
        <v>0</v>
      </c>
      <c r="AO16" s="1">
        <f>AF16*AL16</f>
        <v>0</v>
      </c>
      <c r="AP16" s="54">
        <f t="shared" ref="AP16:AP21" si="12">IF(AF16=0,0,((AL16/12)*(D16+R16+AF16)-(N16+AB16)))</f>
        <v>0</v>
      </c>
      <c r="AQ16" s="5"/>
      <c r="AR16" s="60"/>
      <c r="AS16" s="56"/>
      <c r="AT16" s="63">
        <f t="shared" ref="AT16:AT21" si="13">(AS16/12)*AR16</f>
        <v>0</v>
      </c>
      <c r="AU16" s="115"/>
      <c r="AV16" s="1">
        <f t="shared" ref="AV16:AV21" si="14">$AU16*B$5</f>
        <v>0</v>
      </c>
      <c r="AW16" s="1">
        <f t="shared" ref="AW16:AW21" si="15">$AU16*B$6</f>
        <v>0</v>
      </c>
      <c r="AX16" s="1">
        <f t="shared" ref="AX16:AX21" si="16">($AU16+$AV16+$AW16)*B$7</f>
        <v>0</v>
      </c>
      <c r="AY16" s="1">
        <f t="shared" ref="AY16:AY21" si="17">($AU16+$AV16+$AW16)*B$8</f>
        <v>0</v>
      </c>
      <c r="AZ16" s="1">
        <f>12*SUM(AU16:AY16)</f>
        <v>0</v>
      </c>
      <c r="BA16" s="1">
        <f>((BC16+BD16)/100)*B11</f>
        <v>0</v>
      </c>
      <c r="BB16" s="1">
        <f>BC16+BD16+BA16</f>
        <v>0</v>
      </c>
      <c r="BC16" s="1">
        <f>AT16*AZ16</f>
        <v>0</v>
      </c>
      <c r="BD16" s="54">
        <f>IF(AT16=0,0,((AZ16/12)*(D16+R16+AF16+AT16)-(N16+AB16+AP16)))</f>
        <v>0</v>
      </c>
      <c r="BE16" s="5"/>
      <c r="BF16" s="60"/>
      <c r="BG16" s="56"/>
      <c r="BH16" s="63">
        <f t="shared" ref="BH16:BH21" si="18">(BG16/12)*BF16</f>
        <v>0</v>
      </c>
      <c r="BI16" s="115"/>
      <c r="BJ16" s="1">
        <f>$BI16*$B5</f>
        <v>0</v>
      </c>
      <c r="BK16" s="1">
        <f>$BI16*$B6</f>
        <v>0</v>
      </c>
      <c r="BL16" s="1">
        <f t="shared" ref="BL16:BL21" si="19">($BI16+$BJ16+$BK16)*B$7</f>
        <v>0</v>
      </c>
      <c r="BM16" s="1">
        <f t="shared" ref="BM16:BM21" si="20">($BI16+$BJ16+$BK16)*B$8</f>
        <v>0</v>
      </c>
      <c r="BN16" s="1">
        <f>12*SUM(BI16:BM16)</f>
        <v>0</v>
      </c>
      <c r="BO16" s="1">
        <f>((BQ16+BR16)/100)*B11</f>
        <v>0</v>
      </c>
      <c r="BP16" s="1">
        <f>BQ16+BR16+BO16</f>
        <v>0</v>
      </c>
      <c r="BQ16" s="1">
        <f>BH16*BN16</f>
        <v>0</v>
      </c>
      <c r="BR16" s="54">
        <f t="shared" ref="BR16:BR21" si="21">IF(BH16=0,0,((BN16/12)*(R16+AF16+AT16+BH16)-(AB16+AP16+BD16)))</f>
        <v>0</v>
      </c>
      <c r="BS16" s="5"/>
      <c r="BT16" s="60"/>
      <c r="BU16" s="56"/>
      <c r="BV16" s="63">
        <f t="shared" ref="BV16:BV21" si="22">(BU16/12)*BT16</f>
        <v>0</v>
      </c>
      <c r="BW16" s="115"/>
      <c r="BX16" s="1">
        <f t="shared" ref="BX16:BX21" si="23">$BW16*B$5</f>
        <v>0</v>
      </c>
      <c r="BY16" s="1">
        <f t="shared" ref="BY16:BY21" si="24">$BW16*B$6</f>
        <v>0</v>
      </c>
      <c r="BZ16" s="1">
        <f t="shared" ref="BZ16:BZ21" si="25">($BW16+$BX16+$BY16)*B$7</f>
        <v>0</v>
      </c>
      <c r="CA16" s="1">
        <f t="shared" ref="CA16:CA21" si="26">($BW16+$BX16+$BY16)*B$8</f>
        <v>0</v>
      </c>
      <c r="CB16" s="1">
        <f>12*SUM(BW16:CA16)</f>
        <v>0</v>
      </c>
      <c r="CC16" s="1">
        <f>((CE16+CF16)/100)*B11</f>
        <v>0</v>
      </c>
      <c r="CD16" s="1">
        <f>CE16+CF16+CC16</f>
        <v>0</v>
      </c>
      <c r="CE16" s="1">
        <f>BV16*CB16</f>
        <v>0</v>
      </c>
      <c r="CF16" s="54">
        <f t="shared" ref="CF16:CF21" si="27">IF(BV16=0,0,((CB16/12)*(AF16+AT16+BH16+BV16)-(AP16+BD16+BR16)))</f>
        <v>0</v>
      </c>
      <c r="CG16" s="5"/>
      <c r="CH16" s="129">
        <f>SUM(L16,Z16,AN16,BB16,BP16,CD16)</f>
        <v>0</v>
      </c>
      <c r="CI16" s="78">
        <f>SUM(M16,AA16,AO16,BC16,BQ16,CE16)</f>
        <v>0</v>
      </c>
      <c r="CJ16" s="78">
        <f>SUM(N16,AB16,AP16,BD16,BR16,CF16)</f>
        <v>0</v>
      </c>
    </row>
    <row r="17" spans="1:88">
      <c r="A17" s="112" t="s">
        <v>38</v>
      </c>
      <c r="B17" s="231"/>
      <c r="C17" s="214"/>
      <c r="D17" s="63">
        <f t="shared" ref="D17:D21" si="28">(C17/12)*B17</f>
        <v>0</v>
      </c>
      <c r="E17" s="232"/>
      <c r="F17" s="229">
        <f t="shared" ref="F17:F21" si="29">$E17*B$5</f>
        <v>0</v>
      </c>
      <c r="G17" s="1">
        <f t="shared" ref="G17:G21" si="30">$E17*B$6</f>
        <v>0</v>
      </c>
      <c r="H17" s="1">
        <f t="shared" ref="H17:H21" si="31">($E17+$F17+$G17)*B$7</f>
        <v>0</v>
      </c>
      <c r="I17" s="1">
        <f t="shared" si="0"/>
        <v>0</v>
      </c>
      <c r="J17" s="1">
        <f>12*SUM(E17:I17)</f>
        <v>0</v>
      </c>
      <c r="K17" s="1">
        <f>((M17+N17)/100)*B11</f>
        <v>0</v>
      </c>
      <c r="L17" s="1">
        <f>M17+N17+K17</f>
        <v>0</v>
      </c>
      <c r="M17" s="1">
        <f t="shared" si="1"/>
        <v>0</v>
      </c>
      <c r="N17" s="54">
        <f t="shared" si="2"/>
        <v>0</v>
      </c>
      <c r="O17" s="5"/>
      <c r="P17" s="60"/>
      <c r="Q17" s="56"/>
      <c r="R17" s="63">
        <f>(Q17/12)*P17</f>
        <v>0</v>
      </c>
      <c r="S17" s="115"/>
      <c r="T17" s="1">
        <f t="shared" ref="T17:T21" si="32">$S17*B$5</f>
        <v>0</v>
      </c>
      <c r="U17" s="1">
        <f t="shared" si="3"/>
        <v>0</v>
      </c>
      <c r="V17" s="1">
        <f t="shared" si="4"/>
        <v>0</v>
      </c>
      <c r="W17" s="1">
        <f t="shared" si="5"/>
        <v>0</v>
      </c>
      <c r="X17" s="1">
        <f>12*SUM(S17:W17)</f>
        <v>0</v>
      </c>
      <c r="Y17" s="1">
        <f>((AA17+AB17)/100)*B11</f>
        <v>0</v>
      </c>
      <c r="Z17" s="1">
        <f t="shared" ref="Z17:Z21" si="33">AA17+AB17+Y17</f>
        <v>0</v>
      </c>
      <c r="AA17" s="1">
        <f t="shared" ref="AA17:AA21" si="34">R17*X17</f>
        <v>0</v>
      </c>
      <c r="AB17" s="54">
        <f t="shared" si="6"/>
        <v>0</v>
      </c>
      <c r="AC17" s="5"/>
      <c r="AD17" s="60"/>
      <c r="AE17" s="56"/>
      <c r="AF17" s="63">
        <f t="shared" si="7"/>
        <v>0</v>
      </c>
      <c r="AG17" s="115"/>
      <c r="AH17" s="1">
        <f t="shared" si="8"/>
        <v>0</v>
      </c>
      <c r="AI17" s="1">
        <f t="shared" si="9"/>
        <v>0</v>
      </c>
      <c r="AJ17" s="1">
        <f t="shared" si="10"/>
        <v>0</v>
      </c>
      <c r="AK17" s="1">
        <f t="shared" si="11"/>
        <v>0</v>
      </c>
      <c r="AL17" s="1">
        <f>12*SUM(AG17:AK17)</f>
        <v>0</v>
      </c>
      <c r="AM17" s="1">
        <f>((AO17+AP17)/100)*B11</f>
        <v>0</v>
      </c>
      <c r="AN17" s="1">
        <f t="shared" ref="AN17:AN21" si="35">AO17+AP17+AM17</f>
        <v>0</v>
      </c>
      <c r="AO17" s="1">
        <f t="shared" ref="AO17:AO21" si="36">AF17*AL17</f>
        <v>0</v>
      </c>
      <c r="AP17" s="54">
        <f t="shared" si="12"/>
        <v>0</v>
      </c>
      <c r="AQ17" s="5"/>
      <c r="AR17" s="60"/>
      <c r="AS17" s="56"/>
      <c r="AT17" s="63">
        <f t="shared" si="13"/>
        <v>0</v>
      </c>
      <c r="AU17" s="115"/>
      <c r="AV17" s="1">
        <f t="shared" si="14"/>
        <v>0</v>
      </c>
      <c r="AW17" s="1">
        <f t="shared" si="15"/>
        <v>0</v>
      </c>
      <c r="AX17" s="1">
        <f t="shared" si="16"/>
        <v>0</v>
      </c>
      <c r="AY17" s="1">
        <f t="shared" si="17"/>
        <v>0</v>
      </c>
      <c r="AZ17" s="1">
        <f>12*SUM(AU17:AY17)</f>
        <v>0</v>
      </c>
      <c r="BA17" s="1">
        <f>((BC17+BD17)/100)*B11</f>
        <v>0</v>
      </c>
      <c r="BB17" s="1">
        <f t="shared" ref="BB17:BB21" si="37">BC17+BD17+BA17</f>
        <v>0</v>
      </c>
      <c r="BC17" s="1">
        <f t="shared" ref="BC17:BC21" si="38">AT17*AZ17</f>
        <v>0</v>
      </c>
      <c r="BD17" s="54">
        <f t="shared" ref="BD17:BD21" si="39">IF(AT17=0,0,((AZ17/12)*(D17+R17+AF17+AT17)-(N17+AB17+AP17)))</f>
        <v>0</v>
      </c>
      <c r="BE17" s="5"/>
      <c r="BF17" s="60"/>
      <c r="BG17" s="56"/>
      <c r="BH17" s="63">
        <f t="shared" si="18"/>
        <v>0</v>
      </c>
      <c r="BI17" s="115"/>
      <c r="BJ17" s="1">
        <f>$BI17*$B5</f>
        <v>0</v>
      </c>
      <c r="BK17" s="1">
        <f>$BI17*$B6</f>
        <v>0</v>
      </c>
      <c r="BL17" s="1">
        <f t="shared" si="19"/>
        <v>0</v>
      </c>
      <c r="BM17" s="1">
        <f t="shared" si="20"/>
        <v>0</v>
      </c>
      <c r="BN17" s="1">
        <f>12*SUM(BI17:BM17)</f>
        <v>0</v>
      </c>
      <c r="BO17" s="1">
        <f>((BQ17+BR17)/100)*B11</f>
        <v>0</v>
      </c>
      <c r="BP17" s="1">
        <f t="shared" ref="BP17:BP21" si="40">BQ17+BR17+BO17</f>
        <v>0</v>
      </c>
      <c r="BQ17" s="1">
        <f t="shared" ref="BQ17:BQ21" si="41">BH17*BN17</f>
        <v>0</v>
      </c>
      <c r="BR17" s="54">
        <f t="shared" si="21"/>
        <v>0</v>
      </c>
      <c r="BS17" s="5"/>
      <c r="BT17" s="60"/>
      <c r="BU17" s="56"/>
      <c r="BV17" s="63">
        <f t="shared" si="22"/>
        <v>0</v>
      </c>
      <c r="BW17" s="115"/>
      <c r="BX17" s="1">
        <f t="shared" si="23"/>
        <v>0</v>
      </c>
      <c r="BY17" s="1">
        <f t="shared" si="24"/>
        <v>0</v>
      </c>
      <c r="BZ17" s="1">
        <f t="shared" si="25"/>
        <v>0</v>
      </c>
      <c r="CA17" s="1">
        <f t="shared" si="26"/>
        <v>0</v>
      </c>
      <c r="CB17" s="1">
        <f>12*SUM(BW17:CA17)</f>
        <v>0</v>
      </c>
      <c r="CC17" s="1">
        <f>((CE17+CF17)/100)*B11</f>
        <v>0</v>
      </c>
      <c r="CD17" s="1">
        <f t="shared" ref="CD17:CD21" si="42">CE17+CF17+CC17</f>
        <v>0</v>
      </c>
      <c r="CE17" s="1">
        <f t="shared" ref="CE17:CE21" si="43">BV17*CB17</f>
        <v>0</v>
      </c>
      <c r="CF17" s="54">
        <f t="shared" si="27"/>
        <v>0</v>
      </c>
      <c r="CG17" s="5"/>
      <c r="CH17" s="129">
        <f>SUM(L17,Z17,AN17,BB17,BP17,CD17)</f>
        <v>0</v>
      </c>
      <c r="CI17" s="78">
        <f t="shared" ref="CI17:CI21" si="44">SUM(M17,AA17,AO17,BC17,BQ17,CE17)</f>
        <v>0</v>
      </c>
      <c r="CJ17" s="78">
        <f t="shared" ref="CJ17:CJ21" si="45">SUM(N17,AB17,AP17,BD17,BR17,CF17)</f>
        <v>0</v>
      </c>
    </row>
    <row r="18" spans="1:88">
      <c r="A18" s="112" t="s">
        <v>93</v>
      </c>
      <c r="B18" s="231"/>
      <c r="C18" s="214"/>
      <c r="D18" s="63">
        <f t="shared" si="28"/>
        <v>0</v>
      </c>
      <c r="E18" s="232"/>
      <c r="F18" s="229">
        <f t="shared" si="29"/>
        <v>0</v>
      </c>
      <c r="G18" s="1">
        <f t="shared" si="30"/>
        <v>0</v>
      </c>
      <c r="H18" s="1">
        <f t="shared" si="31"/>
        <v>0</v>
      </c>
      <c r="I18" s="1">
        <f t="shared" si="0"/>
        <v>0</v>
      </c>
      <c r="J18" s="1">
        <f t="shared" ref="J18:J21" si="46">12*SUM(E18:I18)</f>
        <v>0</v>
      </c>
      <c r="K18" s="1">
        <f>((M18+N18)/100)*B11</f>
        <v>0</v>
      </c>
      <c r="L18" s="1">
        <f t="shared" ref="L18:L21" si="47">M18+N18+K18</f>
        <v>0</v>
      </c>
      <c r="M18" s="1">
        <f t="shared" si="1"/>
        <v>0</v>
      </c>
      <c r="N18" s="54">
        <f t="shared" si="2"/>
        <v>0</v>
      </c>
      <c r="O18" s="5"/>
      <c r="P18" s="60"/>
      <c r="Q18" s="56"/>
      <c r="R18" s="63">
        <f t="shared" ref="R18:R21" si="48">(Q18/12)*P18</f>
        <v>0</v>
      </c>
      <c r="S18" s="115"/>
      <c r="T18" s="1">
        <f t="shared" si="32"/>
        <v>0</v>
      </c>
      <c r="U18" s="1">
        <f t="shared" si="3"/>
        <v>0</v>
      </c>
      <c r="V18" s="1">
        <f t="shared" si="4"/>
        <v>0</v>
      </c>
      <c r="W18" s="1">
        <f t="shared" si="5"/>
        <v>0</v>
      </c>
      <c r="X18" s="1">
        <f t="shared" ref="X18:X21" si="49">12*SUM(S18:W18)</f>
        <v>0</v>
      </c>
      <c r="Y18" s="1">
        <f>((AA18+AB18)/100)*B11</f>
        <v>0</v>
      </c>
      <c r="Z18" s="1">
        <f t="shared" si="33"/>
        <v>0</v>
      </c>
      <c r="AA18" s="1">
        <f t="shared" si="34"/>
        <v>0</v>
      </c>
      <c r="AB18" s="54">
        <f t="shared" si="6"/>
        <v>0</v>
      </c>
      <c r="AC18" s="5"/>
      <c r="AD18" s="60"/>
      <c r="AE18" s="56"/>
      <c r="AF18" s="63">
        <f t="shared" si="7"/>
        <v>0</v>
      </c>
      <c r="AG18" s="115"/>
      <c r="AH18" s="1">
        <f t="shared" si="8"/>
        <v>0</v>
      </c>
      <c r="AI18" s="1">
        <f t="shared" si="9"/>
        <v>0</v>
      </c>
      <c r="AJ18" s="1">
        <f t="shared" si="10"/>
        <v>0</v>
      </c>
      <c r="AK18" s="1">
        <f t="shared" si="11"/>
        <v>0</v>
      </c>
      <c r="AL18" s="1">
        <f t="shared" ref="AL18:AL21" si="50">12*SUM(AG18:AK18)</f>
        <v>0</v>
      </c>
      <c r="AM18" s="1">
        <f>((AO18+AP18)/100)*B11</f>
        <v>0</v>
      </c>
      <c r="AN18" s="1">
        <f t="shared" si="35"/>
        <v>0</v>
      </c>
      <c r="AO18" s="1">
        <f t="shared" si="36"/>
        <v>0</v>
      </c>
      <c r="AP18" s="54">
        <f t="shared" si="12"/>
        <v>0</v>
      </c>
      <c r="AQ18" s="5"/>
      <c r="AR18" s="60"/>
      <c r="AS18" s="56"/>
      <c r="AT18" s="63">
        <f t="shared" si="13"/>
        <v>0</v>
      </c>
      <c r="AU18" s="115"/>
      <c r="AV18" s="1">
        <f t="shared" si="14"/>
        <v>0</v>
      </c>
      <c r="AW18" s="1">
        <f t="shared" si="15"/>
        <v>0</v>
      </c>
      <c r="AX18" s="1">
        <f t="shared" si="16"/>
        <v>0</v>
      </c>
      <c r="AY18" s="1">
        <f t="shared" si="17"/>
        <v>0</v>
      </c>
      <c r="AZ18" s="1">
        <f t="shared" ref="AZ18:AZ21" si="51">12*SUM(AU18:AY18)</f>
        <v>0</v>
      </c>
      <c r="BA18" s="1">
        <f>((BC18+BD18)/100)*B11</f>
        <v>0</v>
      </c>
      <c r="BB18" s="1">
        <f t="shared" si="37"/>
        <v>0</v>
      </c>
      <c r="BC18" s="1">
        <f t="shared" si="38"/>
        <v>0</v>
      </c>
      <c r="BD18" s="54">
        <f t="shared" si="39"/>
        <v>0</v>
      </c>
      <c r="BE18" s="5"/>
      <c r="BF18" s="60"/>
      <c r="BG18" s="56"/>
      <c r="BH18" s="63">
        <f t="shared" si="18"/>
        <v>0</v>
      </c>
      <c r="BI18" s="115"/>
      <c r="BJ18" s="1">
        <f>$BI18*$B5</f>
        <v>0</v>
      </c>
      <c r="BK18" s="1">
        <f>$BI18*$B6</f>
        <v>0</v>
      </c>
      <c r="BL18" s="1">
        <f t="shared" si="19"/>
        <v>0</v>
      </c>
      <c r="BM18" s="1">
        <f t="shared" si="20"/>
        <v>0</v>
      </c>
      <c r="BN18" s="1">
        <f t="shared" ref="BN18:BN21" si="52">12*SUM(BI18:BM18)</f>
        <v>0</v>
      </c>
      <c r="BO18" s="1">
        <f>((BQ18+BR18)/100)*B11</f>
        <v>0</v>
      </c>
      <c r="BP18" s="1">
        <f t="shared" si="40"/>
        <v>0</v>
      </c>
      <c r="BQ18" s="1">
        <f t="shared" si="41"/>
        <v>0</v>
      </c>
      <c r="BR18" s="54">
        <f t="shared" si="21"/>
        <v>0</v>
      </c>
      <c r="BS18" s="5"/>
      <c r="BT18" s="60"/>
      <c r="BU18" s="56"/>
      <c r="BV18" s="63">
        <f t="shared" si="22"/>
        <v>0</v>
      </c>
      <c r="BW18" s="115"/>
      <c r="BX18" s="1">
        <f t="shared" si="23"/>
        <v>0</v>
      </c>
      <c r="BY18" s="1">
        <f t="shared" si="24"/>
        <v>0</v>
      </c>
      <c r="BZ18" s="1">
        <f t="shared" si="25"/>
        <v>0</v>
      </c>
      <c r="CA18" s="1">
        <f t="shared" si="26"/>
        <v>0</v>
      </c>
      <c r="CB18" s="1">
        <f t="shared" ref="CB18:CB21" si="53">12*SUM(BW18:CA18)</f>
        <v>0</v>
      </c>
      <c r="CC18" s="1">
        <f>((CE18+CF18)/100)*B11</f>
        <v>0</v>
      </c>
      <c r="CD18" s="1">
        <f t="shared" si="42"/>
        <v>0</v>
      </c>
      <c r="CE18" s="1">
        <f t="shared" si="43"/>
        <v>0</v>
      </c>
      <c r="CF18" s="54">
        <f t="shared" si="27"/>
        <v>0</v>
      </c>
      <c r="CG18" s="5"/>
      <c r="CH18" s="129">
        <f>SUM(L18,Z18,AN18,BB18,BP18,CD18)</f>
        <v>0</v>
      </c>
      <c r="CI18" s="78">
        <f t="shared" si="44"/>
        <v>0</v>
      </c>
      <c r="CJ18" s="78">
        <f t="shared" si="45"/>
        <v>0</v>
      </c>
    </row>
    <row r="19" spans="1:88">
      <c r="A19" s="112" t="s">
        <v>94</v>
      </c>
      <c r="B19" s="231"/>
      <c r="C19" s="214"/>
      <c r="D19" s="63">
        <f t="shared" si="28"/>
        <v>0</v>
      </c>
      <c r="E19" s="232"/>
      <c r="F19" s="229">
        <f t="shared" si="29"/>
        <v>0</v>
      </c>
      <c r="G19" s="1">
        <f t="shared" si="30"/>
        <v>0</v>
      </c>
      <c r="H19" s="1">
        <f t="shared" si="31"/>
        <v>0</v>
      </c>
      <c r="I19" s="1">
        <f t="shared" si="0"/>
        <v>0</v>
      </c>
      <c r="J19" s="1">
        <f t="shared" si="46"/>
        <v>0</v>
      </c>
      <c r="K19" s="1">
        <f>((M19+N19)/100)*B11</f>
        <v>0</v>
      </c>
      <c r="L19" s="1">
        <f t="shared" si="47"/>
        <v>0</v>
      </c>
      <c r="M19" s="1">
        <f t="shared" si="1"/>
        <v>0</v>
      </c>
      <c r="N19" s="54">
        <f t="shared" si="2"/>
        <v>0</v>
      </c>
      <c r="O19" s="5"/>
      <c r="P19" s="60"/>
      <c r="Q19" s="56"/>
      <c r="R19" s="63">
        <f t="shared" si="48"/>
        <v>0</v>
      </c>
      <c r="S19" s="115"/>
      <c r="T19" s="1">
        <f t="shared" si="32"/>
        <v>0</v>
      </c>
      <c r="U19" s="1">
        <f t="shared" si="3"/>
        <v>0</v>
      </c>
      <c r="V19" s="1">
        <f t="shared" si="4"/>
        <v>0</v>
      </c>
      <c r="W19" s="1">
        <f t="shared" si="5"/>
        <v>0</v>
      </c>
      <c r="X19" s="1">
        <f t="shared" si="49"/>
        <v>0</v>
      </c>
      <c r="Y19" s="1">
        <f>((AA19+AB19)/100)*B11</f>
        <v>0</v>
      </c>
      <c r="Z19" s="1">
        <f t="shared" si="33"/>
        <v>0</v>
      </c>
      <c r="AA19" s="1">
        <f t="shared" si="34"/>
        <v>0</v>
      </c>
      <c r="AB19" s="54">
        <f t="shared" si="6"/>
        <v>0</v>
      </c>
      <c r="AC19" s="5"/>
      <c r="AD19" s="60"/>
      <c r="AE19" s="56"/>
      <c r="AF19" s="63">
        <f t="shared" si="7"/>
        <v>0</v>
      </c>
      <c r="AG19" s="115"/>
      <c r="AH19" s="1">
        <f t="shared" si="8"/>
        <v>0</v>
      </c>
      <c r="AI19" s="1">
        <f t="shared" si="9"/>
        <v>0</v>
      </c>
      <c r="AJ19" s="1">
        <f t="shared" si="10"/>
        <v>0</v>
      </c>
      <c r="AK19" s="1">
        <f t="shared" si="11"/>
        <v>0</v>
      </c>
      <c r="AL19" s="1">
        <f t="shared" si="50"/>
        <v>0</v>
      </c>
      <c r="AM19" s="1">
        <f>((AO19+AP19)/100)*B11</f>
        <v>0</v>
      </c>
      <c r="AN19" s="1">
        <f t="shared" si="35"/>
        <v>0</v>
      </c>
      <c r="AO19" s="1">
        <f t="shared" si="36"/>
        <v>0</v>
      </c>
      <c r="AP19" s="54">
        <f t="shared" si="12"/>
        <v>0</v>
      </c>
      <c r="AQ19" s="5"/>
      <c r="AR19" s="60"/>
      <c r="AS19" s="56"/>
      <c r="AT19" s="63">
        <f t="shared" si="13"/>
        <v>0</v>
      </c>
      <c r="AU19" s="115"/>
      <c r="AV19" s="1">
        <f t="shared" si="14"/>
        <v>0</v>
      </c>
      <c r="AW19" s="1">
        <f t="shared" si="15"/>
        <v>0</v>
      </c>
      <c r="AX19" s="1">
        <f t="shared" si="16"/>
        <v>0</v>
      </c>
      <c r="AY19" s="1">
        <f t="shared" si="17"/>
        <v>0</v>
      </c>
      <c r="AZ19" s="1">
        <f t="shared" si="51"/>
        <v>0</v>
      </c>
      <c r="BA19" s="1">
        <f>((BC19+BD19)/100)*B11</f>
        <v>0</v>
      </c>
      <c r="BB19" s="1">
        <f t="shared" si="37"/>
        <v>0</v>
      </c>
      <c r="BC19" s="1">
        <f t="shared" si="38"/>
        <v>0</v>
      </c>
      <c r="BD19" s="54">
        <f t="shared" si="39"/>
        <v>0</v>
      </c>
      <c r="BE19" s="5"/>
      <c r="BF19" s="60"/>
      <c r="BG19" s="56"/>
      <c r="BH19" s="63">
        <f t="shared" si="18"/>
        <v>0</v>
      </c>
      <c r="BI19" s="115"/>
      <c r="BJ19" s="1">
        <f>$BI19*$B5</f>
        <v>0</v>
      </c>
      <c r="BK19" s="1">
        <f>$BI19*$B6</f>
        <v>0</v>
      </c>
      <c r="BL19" s="1">
        <f t="shared" si="19"/>
        <v>0</v>
      </c>
      <c r="BM19" s="1">
        <f t="shared" si="20"/>
        <v>0</v>
      </c>
      <c r="BN19" s="1">
        <f t="shared" si="52"/>
        <v>0</v>
      </c>
      <c r="BO19" s="1">
        <f>((BQ19+BR19)/100)*B11</f>
        <v>0</v>
      </c>
      <c r="BP19" s="1">
        <f t="shared" si="40"/>
        <v>0</v>
      </c>
      <c r="BQ19" s="1">
        <f t="shared" si="41"/>
        <v>0</v>
      </c>
      <c r="BR19" s="54">
        <f t="shared" si="21"/>
        <v>0</v>
      </c>
      <c r="BS19" s="5"/>
      <c r="BT19" s="60"/>
      <c r="BU19" s="56"/>
      <c r="BV19" s="63">
        <f t="shared" si="22"/>
        <v>0</v>
      </c>
      <c r="BW19" s="115"/>
      <c r="BX19" s="1">
        <f t="shared" si="23"/>
        <v>0</v>
      </c>
      <c r="BY19" s="1">
        <f t="shared" si="24"/>
        <v>0</v>
      </c>
      <c r="BZ19" s="1">
        <f t="shared" si="25"/>
        <v>0</v>
      </c>
      <c r="CA19" s="1">
        <f t="shared" si="26"/>
        <v>0</v>
      </c>
      <c r="CB19" s="1">
        <f t="shared" si="53"/>
        <v>0</v>
      </c>
      <c r="CC19" s="1">
        <f>((CE19+CF19)/100)*B11</f>
        <v>0</v>
      </c>
      <c r="CD19" s="1">
        <f t="shared" si="42"/>
        <v>0</v>
      </c>
      <c r="CE19" s="1">
        <f t="shared" si="43"/>
        <v>0</v>
      </c>
      <c r="CF19" s="54">
        <f t="shared" si="27"/>
        <v>0</v>
      </c>
      <c r="CG19" s="5"/>
      <c r="CH19" s="129">
        <f>SUM(L19,Z19,AN19,BB19,BP19,CD19)</f>
        <v>0</v>
      </c>
      <c r="CI19" s="78">
        <f t="shared" si="44"/>
        <v>0</v>
      </c>
      <c r="CJ19" s="78">
        <f t="shared" si="45"/>
        <v>0</v>
      </c>
    </row>
    <row r="20" spans="1:88">
      <c r="A20" s="112" t="s">
        <v>42</v>
      </c>
      <c r="B20" s="231"/>
      <c r="C20" s="214"/>
      <c r="D20" s="63">
        <f t="shared" si="28"/>
        <v>0</v>
      </c>
      <c r="E20" s="232"/>
      <c r="F20" s="229">
        <f t="shared" si="29"/>
        <v>0</v>
      </c>
      <c r="G20" s="1">
        <f t="shared" si="30"/>
        <v>0</v>
      </c>
      <c r="H20" s="1">
        <f t="shared" si="31"/>
        <v>0</v>
      </c>
      <c r="I20" s="1">
        <f t="shared" si="0"/>
        <v>0</v>
      </c>
      <c r="J20" s="1">
        <f t="shared" si="46"/>
        <v>0</v>
      </c>
      <c r="K20" s="1">
        <f>((M20+N20)/100)*B11</f>
        <v>0</v>
      </c>
      <c r="L20" s="1">
        <f t="shared" si="47"/>
        <v>0</v>
      </c>
      <c r="M20" s="1">
        <f t="shared" si="1"/>
        <v>0</v>
      </c>
      <c r="N20" s="54">
        <f t="shared" si="2"/>
        <v>0</v>
      </c>
      <c r="O20" s="5"/>
      <c r="P20" s="60"/>
      <c r="Q20" s="56"/>
      <c r="R20" s="63">
        <f t="shared" si="48"/>
        <v>0</v>
      </c>
      <c r="S20" s="115"/>
      <c r="T20" s="1">
        <f t="shared" si="32"/>
        <v>0</v>
      </c>
      <c r="U20" s="1">
        <f t="shared" si="3"/>
        <v>0</v>
      </c>
      <c r="V20" s="1">
        <f t="shared" si="4"/>
        <v>0</v>
      </c>
      <c r="W20" s="1">
        <f t="shared" si="5"/>
        <v>0</v>
      </c>
      <c r="X20" s="1">
        <f t="shared" si="49"/>
        <v>0</v>
      </c>
      <c r="Y20" s="1">
        <f>((AA20+AB20)/100)*B11</f>
        <v>0</v>
      </c>
      <c r="Z20" s="1">
        <f t="shared" si="33"/>
        <v>0</v>
      </c>
      <c r="AA20" s="1">
        <f t="shared" si="34"/>
        <v>0</v>
      </c>
      <c r="AB20" s="54">
        <f t="shared" si="6"/>
        <v>0</v>
      </c>
      <c r="AC20" s="5"/>
      <c r="AD20" s="60"/>
      <c r="AE20" s="56"/>
      <c r="AF20" s="63">
        <f t="shared" si="7"/>
        <v>0</v>
      </c>
      <c r="AG20" s="115"/>
      <c r="AH20" s="1">
        <f t="shared" si="8"/>
        <v>0</v>
      </c>
      <c r="AI20" s="1">
        <f t="shared" si="9"/>
        <v>0</v>
      </c>
      <c r="AJ20" s="1">
        <f t="shared" si="10"/>
        <v>0</v>
      </c>
      <c r="AK20" s="1">
        <f t="shared" si="11"/>
        <v>0</v>
      </c>
      <c r="AL20" s="1">
        <f t="shared" si="50"/>
        <v>0</v>
      </c>
      <c r="AM20" s="1">
        <f>((AO20+AP20)/100)*B11</f>
        <v>0</v>
      </c>
      <c r="AN20" s="1">
        <f t="shared" si="35"/>
        <v>0</v>
      </c>
      <c r="AO20" s="1">
        <f t="shared" si="36"/>
        <v>0</v>
      </c>
      <c r="AP20" s="54">
        <f t="shared" si="12"/>
        <v>0</v>
      </c>
      <c r="AQ20" s="5"/>
      <c r="AR20" s="60"/>
      <c r="AS20" s="56"/>
      <c r="AT20" s="63">
        <f t="shared" si="13"/>
        <v>0</v>
      </c>
      <c r="AU20" s="115"/>
      <c r="AV20" s="1">
        <f t="shared" si="14"/>
        <v>0</v>
      </c>
      <c r="AW20" s="1">
        <f t="shared" si="15"/>
        <v>0</v>
      </c>
      <c r="AX20" s="1">
        <f t="shared" si="16"/>
        <v>0</v>
      </c>
      <c r="AY20" s="1">
        <f t="shared" si="17"/>
        <v>0</v>
      </c>
      <c r="AZ20" s="1">
        <f t="shared" si="51"/>
        <v>0</v>
      </c>
      <c r="BA20" s="1">
        <f>((BC20+BD20)/100)*B11</f>
        <v>0</v>
      </c>
      <c r="BB20" s="1">
        <f t="shared" si="37"/>
        <v>0</v>
      </c>
      <c r="BC20" s="1">
        <f t="shared" si="38"/>
        <v>0</v>
      </c>
      <c r="BD20" s="54">
        <f t="shared" si="39"/>
        <v>0</v>
      </c>
      <c r="BE20" s="5"/>
      <c r="BF20" s="60"/>
      <c r="BG20" s="56"/>
      <c r="BH20" s="63">
        <f t="shared" si="18"/>
        <v>0</v>
      </c>
      <c r="BI20" s="115"/>
      <c r="BJ20" s="1">
        <f>$BI20*$B5</f>
        <v>0</v>
      </c>
      <c r="BK20" s="1">
        <f>$BI20*$B6</f>
        <v>0</v>
      </c>
      <c r="BL20" s="1">
        <f t="shared" si="19"/>
        <v>0</v>
      </c>
      <c r="BM20" s="1">
        <f t="shared" si="20"/>
        <v>0</v>
      </c>
      <c r="BN20" s="1">
        <f t="shared" si="52"/>
        <v>0</v>
      </c>
      <c r="BO20" s="1">
        <f>((BQ20+BR20)/100)*B11</f>
        <v>0</v>
      </c>
      <c r="BP20" s="1">
        <f t="shared" si="40"/>
        <v>0</v>
      </c>
      <c r="BQ20" s="1">
        <f t="shared" si="41"/>
        <v>0</v>
      </c>
      <c r="BR20" s="54">
        <f t="shared" si="21"/>
        <v>0</v>
      </c>
      <c r="BS20" s="5"/>
      <c r="BT20" s="60"/>
      <c r="BU20" s="56"/>
      <c r="BV20" s="63">
        <f t="shared" si="22"/>
        <v>0</v>
      </c>
      <c r="BW20" s="115"/>
      <c r="BX20" s="1">
        <f t="shared" si="23"/>
        <v>0</v>
      </c>
      <c r="BY20" s="1">
        <f t="shared" si="24"/>
        <v>0</v>
      </c>
      <c r="BZ20" s="1">
        <f t="shared" si="25"/>
        <v>0</v>
      </c>
      <c r="CA20" s="1">
        <f t="shared" si="26"/>
        <v>0</v>
      </c>
      <c r="CB20" s="1">
        <f t="shared" si="53"/>
        <v>0</v>
      </c>
      <c r="CC20" s="1">
        <f>((CE20+CF20)/100)*B11</f>
        <v>0</v>
      </c>
      <c r="CD20" s="1">
        <f t="shared" si="42"/>
        <v>0</v>
      </c>
      <c r="CE20" s="1">
        <f t="shared" si="43"/>
        <v>0</v>
      </c>
      <c r="CF20" s="54">
        <f t="shared" si="27"/>
        <v>0</v>
      </c>
      <c r="CG20" s="5"/>
      <c r="CH20" s="129">
        <f>SUM(L20,Z20,AN20,BB20,BP20,CD20)</f>
        <v>0</v>
      </c>
      <c r="CI20" s="78">
        <f t="shared" si="44"/>
        <v>0</v>
      </c>
      <c r="CJ20" s="78">
        <f t="shared" si="45"/>
        <v>0</v>
      </c>
    </row>
    <row r="21" spans="1:88" ht="15" thickBot="1">
      <c r="A21" s="113" t="s">
        <v>43</v>
      </c>
      <c r="B21" s="244"/>
      <c r="C21" s="245"/>
      <c r="D21" s="64">
        <f t="shared" si="28"/>
        <v>0</v>
      </c>
      <c r="E21" s="246"/>
      <c r="F21" s="230">
        <f t="shared" si="29"/>
        <v>0</v>
      </c>
      <c r="G21" s="2">
        <f t="shared" si="30"/>
        <v>0</v>
      </c>
      <c r="H21" s="2">
        <f t="shared" si="31"/>
        <v>0</v>
      </c>
      <c r="I21" s="2">
        <f t="shared" si="0"/>
        <v>0</v>
      </c>
      <c r="J21" s="2">
        <f t="shared" si="46"/>
        <v>0</v>
      </c>
      <c r="K21" s="2">
        <f>((M21+N21)/100)*B11</f>
        <v>0</v>
      </c>
      <c r="L21" s="2">
        <f t="shared" si="47"/>
        <v>0</v>
      </c>
      <c r="M21" s="2">
        <f t="shared" si="1"/>
        <v>0</v>
      </c>
      <c r="N21" s="55">
        <f t="shared" si="2"/>
        <v>0</v>
      </c>
      <c r="O21" s="5"/>
      <c r="P21" s="61"/>
      <c r="Q21" s="58"/>
      <c r="R21" s="64">
        <f t="shared" si="48"/>
        <v>0</v>
      </c>
      <c r="S21" s="116"/>
      <c r="T21" s="2">
        <f t="shared" si="32"/>
        <v>0</v>
      </c>
      <c r="U21" s="2">
        <f t="shared" si="3"/>
        <v>0</v>
      </c>
      <c r="V21" s="2">
        <f t="shared" si="4"/>
        <v>0</v>
      </c>
      <c r="W21" s="2">
        <f t="shared" si="5"/>
        <v>0</v>
      </c>
      <c r="X21" s="2">
        <f t="shared" si="49"/>
        <v>0</v>
      </c>
      <c r="Y21" s="2">
        <f>((AA21+AB21)/100)*B11</f>
        <v>0</v>
      </c>
      <c r="Z21" s="2">
        <f t="shared" si="33"/>
        <v>0</v>
      </c>
      <c r="AA21" s="2">
        <f t="shared" si="34"/>
        <v>0</v>
      </c>
      <c r="AB21" s="55">
        <f t="shared" si="6"/>
        <v>0</v>
      </c>
      <c r="AC21" s="5"/>
      <c r="AD21" s="61"/>
      <c r="AE21" s="58"/>
      <c r="AF21" s="64">
        <f t="shared" si="7"/>
        <v>0</v>
      </c>
      <c r="AG21" s="116"/>
      <c r="AH21" s="2">
        <f t="shared" si="8"/>
        <v>0</v>
      </c>
      <c r="AI21" s="2">
        <f t="shared" si="9"/>
        <v>0</v>
      </c>
      <c r="AJ21" s="2">
        <f t="shared" si="10"/>
        <v>0</v>
      </c>
      <c r="AK21" s="2">
        <f t="shared" si="11"/>
        <v>0</v>
      </c>
      <c r="AL21" s="2">
        <f t="shared" si="50"/>
        <v>0</v>
      </c>
      <c r="AM21" s="2">
        <f>((AO21+AP21)/100)*B11</f>
        <v>0</v>
      </c>
      <c r="AN21" s="2">
        <f t="shared" si="35"/>
        <v>0</v>
      </c>
      <c r="AO21" s="2">
        <f t="shared" si="36"/>
        <v>0</v>
      </c>
      <c r="AP21" s="55">
        <f t="shared" si="12"/>
        <v>0</v>
      </c>
      <c r="AQ21" s="5"/>
      <c r="AR21" s="61"/>
      <c r="AS21" s="58"/>
      <c r="AT21" s="64">
        <f t="shared" si="13"/>
        <v>0</v>
      </c>
      <c r="AU21" s="116"/>
      <c r="AV21" s="2">
        <f t="shared" si="14"/>
        <v>0</v>
      </c>
      <c r="AW21" s="2">
        <f t="shared" si="15"/>
        <v>0</v>
      </c>
      <c r="AX21" s="2">
        <f t="shared" si="16"/>
        <v>0</v>
      </c>
      <c r="AY21" s="2">
        <f t="shared" si="17"/>
        <v>0</v>
      </c>
      <c r="AZ21" s="2">
        <f t="shared" si="51"/>
        <v>0</v>
      </c>
      <c r="BA21" s="2">
        <f>((BC21+BD21)/100)*B11</f>
        <v>0</v>
      </c>
      <c r="BB21" s="2">
        <f t="shared" si="37"/>
        <v>0</v>
      </c>
      <c r="BC21" s="2">
        <f t="shared" si="38"/>
        <v>0</v>
      </c>
      <c r="BD21" s="55">
        <f t="shared" si="39"/>
        <v>0</v>
      </c>
      <c r="BE21" s="5"/>
      <c r="BF21" s="61"/>
      <c r="BG21" s="58"/>
      <c r="BH21" s="64">
        <f t="shared" si="18"/>
        <v>0</v>
      </c>
      <c r="BI21" s="116"/>
      <c r="BJ21" s="2">
        <f>$BI21*$B5</f>
        <v>0</v>
      </c>
      <c r="BK21" s="2">
        <f>$BI21*$B6</f>
        <v>0</v>
      </c>
      <c r="BL21" s="2">
        <f t="shared" si="19"/>
        <v>0</v>
      </c>
      <c r="BM21" s="2">
        <f t="shared" si="20"/>
        <v>0</v>
      </c>
      <c r="BN21" s="2">
        <f t="shared" si="52"/>
        <v>0</v>
      </c>
      <c r="BO21" s="2">
        <f>((BQ21+BR21)/100)*B11</f>
        <v>0</v>
      </c>
      <c r="BP21" s="2">
        <f t="shared" si="40"/>
        <v>0</v>
      </c>
      <c r="BQ21" s="2">
        <f t="shared" si="41"/>
        <v>0</v>
      </c>
      <c r="BR21" s="55">
        <f t="shared" si="21"/>
        <v>0</v>
      </c>
      <c r="BS21" s="5"/>
      <c r="BT21" s="61"/>
      <c r="BU21" s="58"/>
      <c r="BV21" s="64">
        <f t="shared" si="22"/>
        <v>0</v>
      </c>
      <c r="BW21" s="116"/>
      <c r="BX21" s="2">
        <f t="shared" si="23"/>
        <v>0</v>
      </c>
      <c r="BY21" s="2">
        <f t="shared" si="24"/>
        <v>0</v>
      </c>
      <c r="BZ21" s="2">
        <f t="shared" si="25"/>
        <v>0</v>
      </c>
      <c r="CA21" s="2">
        <f t="shared" si="26"/>
        <v>0</v>
      </c>
      <c r="CB21" s="2">
        <f t="shared" si="53"/>
        <v>0</v>
      </c>
      <c r="CC21" s="2">
        <f>((CE21+CF21)/100)*B11</f>
        <v>0</v>
      </c>
      <c r="CD21" s="2">
        <f t="shared" si="42"/>
        <v>0</v>
      </c>
      <c r="CE21" s="2">
        <f t="shared" si="43"/>
        <v>0</v>
      </c>
      <c r="CF21" s="55">
        <f t="shared" si="27"/>
        <v>0</v>
      </c>
      <c r="CG21" s="5"/>
      <c r="CH21" s="129">
        <f>SUM(L21,Z21,AN21,BB21,BP21,CD21)</f>
        <v>0</v>
      </c>
      <c r="CI21" s="78">
        <f t="shared" si="44"/>
        <v>0</v>
      </c>
      <c r="CJ21" s="78">
        <f t="shared" si="45"/>
        <v>0</v>
      </c>
    </row>
    <row r="22" spans="1:88">
      <c r="A22" s="66"/>
      <c r="B22" s="50"/>
      <c r="C22" s="50"/>
      <c r="D22" s="50"/>
      <c r="E22" s="16"/>
      <c r="F22" s="97">
        <f>SUM(D16:D17,D19)</f>
        <v>0</v>
      </c>
      <c r="G22" s="16"/>
      <c r="H22" s="16"/>
      <c r="I22" s="16"/>
      <c r="J22" s="16"/>
      <c r="K22" s="16"/>
      <c r="L22" s="16"/>
      <c r="M22" s="16"/>
      <c r="N22" s="16"/>
      <c r="O22" s="26"/>
      <c r="P22" s="50"/>
      <c r="Q22" s="50"/>
      <c r="R22" s="50"/>
      <c r="S22" s="16"/>
      <c r="T22" s="65">
        <f>SUM(R16:R17,R19)</f>
        <v>0</v>
      </c>
      <c r="U22" s="16"/>
      <c r="V22" s="16"/>
      <c r="W22" s="16"/>
      <c r="X22" s="16"/>
      <c r="Y22" s="16"/>
      <c r="Z22" s="16"/>
      <c r="AA22" s="17"/>
      <c r="AB22" s="16"/>
      <c r="AC22" s="26"/>
      <c r="AD22" s="50"/>
      <c r="AE22" s="50"/>
      <c r="AF22" s="50"/>
      <c r="AG22" s="16"/>
      <c r="AH22" s="65">
        <f>SUM(AF16:AF17,AF19)</f>
        <v>0</v>
      </c>
      <c r="AI22" s="16"/>
      <c r="AJ22" s="16"/>
      <c r="AK22" s="16"/>
      <c r="AL22" s="16"/>
      <c r="AM22" s="16"/>
      <c r="AN22" s="16"/>
      <c r="AO22" s="16"/>
      <c r="AP22" s="16"/>
      <c r="AQ22" s="26"/>
      <c r="AR22" s="50"/>
      <c r="AS22" s="50"/>
      <c r="AT22" s="50"/>
      <c r="AU22" s="16"/>
      <c r="AV22" s="45">
        <f>SUM(AT16:AT17,AT19)</f>
        <v>0</v>
      </c>
      <c r="AW22" s="15"/>
      <c r="AX22" s="15"/>
      <c r="AY22" s="15"/>
      <c r="AZ22" s="15"/>
      <c r="BA22" s="16"/>
      <c r="BB22" s="16"/>
      <c r="BC22" s="16"/>
      <c r="BD22" s="16"/>
      <c r="BE22" s="5"/>
      <c r="BF22" s="50"/>
      <c r="BG22" s="50"/>
      <c r="BH22" s="50"/>
      <c r="BI22" s="16"/>
      <c r="BJ22" s="65">
        <f>SUM(BH16:BH17,BH19)</f>
        <v>0</v>
      </c>
      <c r="BK22" s="16"/>
      <c r="BL22" s="16"/>
      <c r="BM22" s="16"/>
      <c r="BN22" s="16"/>
      <c r="BO22" s="16"/>
      <c r="BP22" s="16"/>
      <c r="BQ22" s="16"/>
      <c r="BR22" s="16"/>
      <c r="BS22" s="5"/>
      <c r="BT22" s="50"/>
      <c r="BU22" s="50"/>
      <c r="BV22" s="50"/>
      <c r="BW22" s="16"/>
      <c r="BX22" s="65">
        <f>SUM(BV16:BV17,BV19)</f>
        <v>0</v>
      </c>
      <c r="BY22" s="16"/>
      <c r="BZ22" s="16"/>
      <c r="CA22" s="16"/>
      <c r="CB22" s="16"/>
      <c r="CC22" s="16"/>
      <c r="CD22" s="16"/>
      <c r="CE22" s="16"/>
      <c r="CF22" s="16"/>
      <c r="CG22" s="5"/>
      <c r="CI22" s="78">
        <f>SUM(M22,AA22,AO22,BC22)</f>
        <v>0</v>
      </c>
      <c r="CJ22" s="78"/>
    </row>
    <row r="23" spans="1:88">
      <c r="A23" s="67" t="s">
        <v>95</v>
      </c>
      <c r="B23" s="50"/>
      <c r="C23" s="50"/>
      <c r="D23" s="50"/>
      <c r="E23" s="16"/>
      <c r="F23" s="97"/>
      <c r="G23" s="16"/>
      <c r="H23" s="16"/>
      <c r="I23" s="16"/>
      <c r="J23" s="16"/>
      <c r="K23" s="16">
        <f>SUM(K16:K21)</f>
        <v>0</v>
      </c>
      <c r="L23" s="16"/>
      <c r="M23" s="16"/>
      <c r="N23" s="16"/>
      <c r="O23" s="26"/>
      <c r="P23" s="50"/>
      <c r="Q23" s="50"/>
      <c r="R23" s="50"/>
      <c r="S23" s="16"/>
      <c r="T23" s="65"/>
      <c r="U23" s="16"/>
      <c r="V23" s="16"/>
      <c r="W23" s="16"/>
      <c r="X23" s="16"/>
      <c r="Y23" s="16">
        <f>SUM(Y16:Y21)</f>
        <v>0</v>
      </c>
      <c r="Z23" s="16"/>
      <c r="AA23" s="17"/>
      <c r="AB23" s="16"/>
      <c r="AC23" s="26"/>
      <c r="AD23" s="50"/>
      <c r="AE23" s="50"/>
      <c r="AF23" s="50"/>
      <c r="AG23" s="16"/>
      <c r="AH23" s="65"/>
      <c r="AI23" s="16"/>
      <c r="AJ23" s="16"/>
      <c r="AK23" s="16"/>
      <c r="AL23" s="16"/>
      <c r="AM23" s="16">
        <f>SUM(AM16:AM21)</f>
        <v>0</v>
      </c>
      <c r="AN23" s="16"/>
      <c r="AO23" s="16"/>
      <c r="AP23" s="16"/>
      <c r="AQ23" s="26"/>
      <c r="AR23" s="50"/>
      <c r="AS23" s="50"/>
      <c r="AT23" s="50"/>
      <c r="AU23" s="16"/>
      <c r="AV23" s="45"/>
      <c r="AW23" s="15"/>
      <c r="AX23" s="15"/>
      <c r="AY23" s="15"/>
      <c r="AZ23" s="15"/>
      <c r="BA23" s="16">
        <f>SUM(BA16:BA21)</f>
        <v>0</v>
      </c>
      <c r="BB23" s="16"/>
      <c r="BC23" s="16"/>
      <c r="BD23" s="16"/>
      <c r="BE23" s="5"/>
      <c r="BF23" s="50"/>
      <c r="BG23" s="50"/>
      <c r="BH23" s="50"/>
      <c r="BI23" s="16"/>
      <c r="BJ23" s="65"/>
      <c r="BK23" s="16"/>
      <c r="BL23" s="16"/>
      <c r="BM23" s="16"/>
      <c r="BN23" s="16"/>
      <c r="BO23" s="16">
        <f>SUM(BO16:BO21)</f>
        <v>0</v>
      </c>
      <c r="BP23" s="16"/>
      <c r="BQ23" s="16"/>
      <c r="BR23" s="16"/>
      <c r="BS23" s="5"/>
      <c r="BT23" s="50"/>
      <c r="BU23" s="50"/>
      <c r="BV23" s="50"/>
      <c r="BW23" s="16"/>
      <c r="BX23" s="65"/>
      <c r="BY23" s="16"/>
      <c r="BZ23" s="16"/>
      <c r="CA23" s="16"/>
      <c r="CB23" s="16"/>
      <c r="CC23" s="16">
        <f>SUM(CC16:CC21)</f>
        <v>0</v>
      </c>
      <c r="CD23" s="16"/>
      <c r="CE23" s="16"/>
      <c r="CF23" s="16"/>
      <c r="CG23" s="5"/>
      <c r="CI23" s="78"/>
      <c r="CJ23" s="78"/>
    </row>
    <row r="24" spans="1:88" ht="15" thickBot="1">
      <c r="A24" s="182" t="s">
        <v>96</v>
      </c>
      <c r="B24" s="51"/>
      <c r="C24" s="51"/>
      <c r="D24" s="51"/>
      <c r="E24" s="16"/>
      <c r="F24" s="98">
        <f>1500*F22</f>
        <v>0</v>
      </c>
      <c r="G24" s="16"/>
      <c r="H24" s="16"/>
      <c r="I24" s="16"/>
      <c r="J24" s="16"/>
      <c r="K24" s="16"/>
      <c r="L24" s="18">
        <f>SUM(L16:L21)</f>
        <v>0</v>
      </c>
      <c r="N24" s="16"/>
      <c r="O24" s="26"/>
      <c r="P24" s="42"/>
      <c r="Q24" s="42"/>
      <c r="R24" s="42"/>
      <c r="S24" s="16"/>
      <c r="T24" s="16">
        <f>1500*T22</f>
        <v>0</v>
      </c>
      <c r="U24" s="16"/>
      <c r="V24" s="16"/>
      <c r="W24" s="16"/>
      <c r="X24" s="16"/>
      <c r="Y24" s="16"/>
      <c r="Z24" s="183">
        <f>SUM(Z16:Z21)</f>
        <v>0</v>
      </c>
      <c r="AB24" s="16"/>
      <c r="AC24" s="26"/>
      <c r="AD24" s="42"/>
      <c r="AE24" s="42"/>
      <c r="AF24" s="42"/>
      <c r="AG24" s="16"/>
      <c r="AH24" s="16">
        <f>1500*AH22</f>
        <v>0</v>
      </c>
      <c r="AI24" s="16"/>
      <c r="AJ24" s="16"/>
      <c r="AK24" s="16"/>
      <c r="AL24" s="16"/>
      <c r="AM24" s="16"/>
      <c r="AN24" s="18">
        <f>SUM(AN16:AN21)</f>
        <v>0</v>
      </c>
      <c r="AP24" s="16"/>
      <c r="AQ24" s="26"/>
      <c r="AR24" s="42"/>
      <c r="AS24" s="42"/>
      <c r="AT24" s="42"/>
      <c r="AU24" s="16"/>
      <c r="AV24" s="16">
        <f>1500*AV22</f>
        <v>0</v>
      </c>
      <c r="AW24" s="16"/>
      <c r="AX24" s="16"/>
      <c r="AY24" s="16"/>
      <c r="AZ24" s="16"/>
      <c r="BA24" s="16"/>
      <c r="BB24" s="18">
        <f>SUM(BB16:BB21)</f>
        <v>0</v>
      </c>
      <c r="BC24" s="16"/>
      <c r="BD24" s="16"/>
      <c r="BE24" s="5"/>
      <c r="BF24" s="42"/>
      <c r="BG24" s="42"/>
      <c r="BH24" s="42"/>
      <c r="BI24" s="16"/>
      <c r="BJ24" s="16">
        <f>1500*BJ22</f>
        <v>0</v>
      </c>
      <c r="BK24" s="16"/>
      <c r="BL24" s="16"/>
      <c r="BM24" s="16"/>
      <c r="BN24" s="16"/>
      <c r="BO24" s="16"/>
      <c r="BP24" s="18">
        <f>SUM(BP16:BP21)</f>
        <v>0</v>
      </c>
      <c r="BQ24" s="16">
        <f>SUM(BQ16:BQ21)</f>
        <v>0</v>
      </c>
      <c r="BR24" s="16"/>
      <c r="BS24" s="5"/>
      <c r="BT24" s="42"/>
      <c r="BU24" s="42"/>
      <c r="BV24" s="42"/>
      <c r="BW24" s="16"/>
      <c r="BX24" s="16">
        <f>1500*BX22</f>
        <v>0</v>
      </c>
      <c r="BY24" s="16"/>
      <c r="BZ24" s="16"/>
      <c r="CA24" s="16"/>
      <c r="CB24" s="16"/>
      <c r="CC24" s="16"/>
      <c r="CD24" s="18">
        <f>SUM(CD16:CD21)</f>
        <v>0</v>
      </c>
      <c r="CE24" s="16">
        <f>SUM(CE16:CE21)</f>
        <v>0</v>
      </c>
      <c r="CF24" s="16"/>
      <c r="CG24" s="5"/>
      <c r="CH24" s="129">
        <f>SUM(L24,Z24,AN24,BB24,BP24,CD24)</f>
        <v>0</v>
      </c>
    </row>
    <row r="25" spans="1:88" ht="15" customHeight="1" thickBot="1">
      <c r="A25" s="43" t="s">
        <v>97</v>
      </c>
      <c r="B25"/>
      <c r="C25"/>
      <c r="D25"/>
      <c r="E25" s="16"/>
      <c r="F25" s="52"/>
      <c r="G25" s="52"/>
      <c r="H25" s="52"/>
      <c r="I25" s="52"/>
      <c r="J25" s="52"/>
      <c r="K25" s="52"/>
      <c r="L25" s="20"/>
      <c r="N25" s="52"/>
      <c r="O25" s="5"/>
      <c r="P25" s="48"/>
      <c r="Q25" s="48"/>
      <c r="R25" s="48"/>
      <c r="S25" s="52"/>
      <c r="T25" s="12"/>
      <c r="U25" s="12"/>
      <c r="V25" s="12"/>
      <c r="W25" s="12"/>
      <c r="X25" s="12"/>
      <c r="Y25" s="52"/>
      <c r="Z25" s="21"/>
      <c r="AB25" s="52"/>
      <c r="AC25" s="5"/>
      <c r="AD25" s="48"/>
      <c r="AE25" s="48"/>
      <c r="AF25" s="48"/>
      <c r="AG25" s="52"/>
      <c r="AH25" s="12"/>
      <c r="AI25" s="12"/>
      <c r="AJ25" s="12"/>
      <c r="AK25" s="12"/>
      <c r="AL25" s="12"/>
      <c r="AM25" s="52"/>
      <c r="AN25" s="20"/>
      <c r="AP25" s="52"/>
      <c r="AQ25" s="5"/>
      <c r="AR25" s="48"/>
      <c r="AS25" s="48"/>
      <c r="AT25" s="48"/>
      <c r="AU25" s="52"/>
      <c r="AV25" s="12"/>
      <c r="AW25" s="12"/>
      <c r="AX25" s="12"/>
      <c r="AY25" s="12"/>
      <c r="AZ25" s="12"/>
      <c r="BA25" s="52"/>
      <c r="BB25" s="20"/>
      <c r="BD25" s="52"/>
      <c r="BE25" s="5"/>
      <c r="BF25" s="48"/>
      <c r="BG25" s="48"/>
      <c r="BH25" s="48"/>
      <c r="BI25" s="52"/>
      <c r="BJ25" s="52"/>
      <c r="BK25" s="52"/>
      <c r="BL25" s="52"/>
      <c r="BM25" s="52"/>
      <c r="BN25" s="52"/>
      <c r="BO25" s="52"/>
      <c r="BP25" s="20"/>
      <c r="BR25" s="12"/>
      <c r="BS25" s="5"/>
      <c r="BT25" s="48"/>
      <c r="BU25" s="48"/>
      <c r="BV25" s="48"/>
      <c r="BW25" s="52"/>
      <c r="BX25" s="52"/>
      <c r="BY25" s="52"/>
      <c r="BZ25" s="52"/>
      <c r="CA25" s="52"/>
      <c r="CB25" s="52"/>
      <c r="CC25" s="52"/>
      <c r="CD25" s="20"/>
      <c r="CF25" s="52"/>
      <c r="CG25" s="5"/>
      <c r="CH25" s="129">
        <f>SUM(L25,Z25,AN25,BB25,BP25,CD25)</f>
        <v>0</v>
      </c>
    </row>
    <row r="26" spans="1:88">
      <c r="A26" s="26"/>
      <c r="B26" s="26"/>
      <c r="C26" s="26"/>
      <c r="D26" s="26"/>
      <c r="E26" s="26"/>
      <c r="F26" s="5"/>
      <c r="G26" s="5"/>
      <c r="H26" s="5"/>
      <c r="I26" s="5"/>
      <c r="J26" s="5"/>
      <c r="K26" s="5"/>
      <c r="L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8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F26" s="5"/>
      <c r="CG26" s="5"/>
    </row>
    <row r="27" spans="1:88">
      <c r="A27" s="39" t="s">
        <v>98</v>
      </c>
      <c r="B27" s="26"/>
      <c r="C27" s="26"/>
      <c r="D27" s="26"/>
      <c r="E27" s="26"/>
      <c r="F27" s="5"/>
      <c r="G27" s="5"/>
      <c r="H27" s="5"/>
      <c r="I27" s="5"/>
      <c r="J27" s="5"/>
      <c r="K27" s="5"/>
      <c r="L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8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F27" s="5"/>
      <c r="CG27" s="5"/>
    </row>
    <row r="28" spans="1:88">
      <c r="A28" s="39"/>
      <c r="B28" s="26"/>
      <c r="C28" s="26"/>
      <c r="D28" s="26"/>
      <c r="E28" s="26"/>
      <c r="F28" s="5"/>
      <c r="G28" s="5"/>
      <c r="H28" s="5"/>
      <c r="I28" s="5"/>
      <c r="J28" s="5"/>
      <c r="K28" s="5"/>
      <c r="L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8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F28" s="5"/>
      <c r="CG28" s="5"/>
    </row>
    <row r="29" spans="1:88" ht="15" thickBot="1">
      <c r="A29" s="296" t="s">
        <v>50</v>
      </c>
      <c r="B29" s="296"/>
      <c r="C29" s="42"/>
      <c r="D29" s="42"/>
      <c r="E29" s="26"/>
      <c r="F29" s="5"/>
      <c r="G29" s="5"/>
      <c r="H29" s="5"/>
      <c r="I29" s="5"/>
      <c r="J29" s="5"/>
      <c r="K29" s="5"/>
      <c r="L29" s="48" t="s">
        <v>51</v>
      </c>
      <c r="N29" s="5"/>
      <c r="O29" s="5"/>
      <c r="S29" s="5"/>
      <c r="T29" s="5"/>
      <c r="U29" s="5"/>
      <c r="V29" s="5"/>
      <c r="W29" s="5"/>
      <c r="X29" s="5"/>
      <c r="Y29" s="5"/>
      <c r="Z29" s="48" t="s">
        <v>51</v>
      </c>
      <c r="AB29" s="5"/>
      <c r="AC29" s="5"/>
      <c r="AG29" s="5"/>
      <c r="AH29" s="5"/>
      <c r="AI29" s="5"/>
      <c r="AJ29" s="5"/>
      <c r="AK29" s="5"/>
      <c r="AL29" s="5"/>
      <c r="AM29" s="5"/>
      <c r="AN29" s="48" t="s">
        <v>51</v>
      </c>
      <c r="AP29" s="5"/>
      <c r="AQ29" s="5"/>
      <c r="AU29" s="5"/>
      <c r="AV29" s="5"/>
      <c r="AW29" s="5"/>
      <c r="AX29" s="5"/>
      <c r="AY29" s="5"/>
      <c r="AZ29" s="5"/>
      <c r="BA29" s="5"/>
      <c r="BB29" s="48" t="s">
        <v>51</v>
      </c>
      <c r="BD29" s="5"/>
      <c r="BE29" s="5"/>
      <c r="BI29" s="5"/>
      <c r="BJ29" s="5"/>
      <c r="BK29" s="5"/>
      <c r="BL29" s="5"/>
      <c r="BM29" s="5"/>
      <c r="BN29" s="5"/>
      <c r="BO29" s="5"/>
      <c r="BP29" s="48" t="s">
        <v>51</v>
      </c>
      <c r="BR29" s="5"/>
      <c r="BS29" s="5"/>
      <c r="BW29" s="5"/>
      <c r="BX29" s="5"/>
      <c r="BY29" s="5"/>
      <c r="BZ29" s="5"/>
      <c r="CA29" s="5"/>
      <c r="CB29" s="5"/>
      <c r="CC29" s="5"/>
      <c r="CD29" s="48" t="s">
        <v>51</v>
      </c>
      <c r="CF29" s="5"/>
      <c r="CG29" s="5"/>
    </row>
    <row r="30" spans="1:88">
      <c r="A30" s="342"/>
      <c r="B30" s="343"/>
      <c r="E30" s="5"/>
      <c r="F30" s="5"/>
      <c r="G30" s="5"/>
      <c r="H30" s="5"/>
      <c r="I30" s="5"/>
      <c r="J30" s="5"/>
      <c r="K30" s="5"/>
      <c r="L30" s="204"/>
      <c r="N30" s="5"/>
      <c r="O30" s="5"/>
      <c r="S30" s="5"/>
      <c r="T30" s="5"/>
      <c r="U30" s="5"/>
      <c r="V30" s="5"/>
      <c r="W30" s="5"/>
      <c r="X30" s="5"/>
      <c r="Y30" s="5"/>
      <c r="Z30" s="204"/>
      <c r="AB30" s="5"/>
      <c r="AC30" s="5"/>
      <c r="AG30" s="5"/>
      <c r="AH30" s="6"/>
      <c r="AI30" s="5"/>
      <c r="AJ30" s="5"/>
      <c r="AK30" s="5"/>
      <c r="AL30" s="5"/>
      <c r="AM30" s="5"/>
      <c r="AN30" s="204"/>
      <c r="AP30" s="5"/>
      <c r="AQ30" s="5"/>
      <c r="AU30" s="5"/>
      <c r="AV30" s="6"/>
      <c r="AW30" s="5"/>
      <c r="AX30" s="5"/>
      <c r="AY30" s="5"/>
      <c r="AZ30" s="5"/>
      <c r="BA30" s="5"/>
      <c r="BB30" s="204"/>
      <c r="BD30" s="5"/>
      <c r="BE30" s="5"/>
      <c r="BI30" s="5"/>
      <c r="BJ30" s="6"/>
      <c r="BK30" s="5"/>
      <c r="BL30" s="5"/>
      <c r="BM30" s="5"/>
      <c r="BN30" s="5"/>
      <c r="BO30" s="5"/>
      <c r="BP30" s="204"/>
      <c r="BR30" s="5"/>
      <c r="BS30" s="5"/>
      <c r="BW30" s="5"/>
      <c r="BX30" s="6"/>
      <c r="BY30" s="5"/>
      <c r="BZ30" s="5"/>
      <c r="CA30" s="5"/>
      <c r="CB30" s="5"/>
      <c r="CC30" s="5"/>
      <c r="CD30" s="204"/>
      <c r="CF30" s="5"/>
      <c r="CG30" s="5"/>
      <c r="CH30" s="129">
        <f t="shared" ref="CH30:CH40" si="54">SUM(L30,Z30,AN30,BB30,BP30,CD30)</f>
        <v>0</v>
      </c>
    </row>
    <row r="31" spans="1:88">
      <c r="A31" s="344"/>
      <c r="B31" s="345"/>
      <c r="E31" s="5"/>
      <c r="F31" s="5"/>
      <c r="G31" s="5"/>
      <c r="H31" s="5"/>
      <c r="I31" s="5"/>
      <c r="J31" s="5"/>
      <c r="K31" s="5"/>
      <c r="L31" s="205"/>
      <c r="N31" s="5"/>
      <c r="O31" s="5"/>
      <c r="S31" s="5"/>
      <c r="T31" s="5"/>
      <c r="U31" s="5"/>
      <c r="V31" s="5"/>
      <c r="W31" s="5"/>
      <c r="X31" s="5"/>
      <c r="Y31" s="5"/>
      <c r="Z31" s="205"/>
      <c r="AB31" s="5"/>
      <c r="AC31" s="5"/>
      <c r="AG31" s="5"/>
      <c r="AH31" s="6"/>
      <c r="AI31" s="5"/>
      <c r="AJ31" s="5"/>
      <c r="AK31" s="5"/>
      <c r="AL31" s="5"/>
      <c r="AM31" s="5"/>
      <c r="AN31" s="205"/>
      <c r="AP31" s="5"/>
      <c r="AQ31" s="5"/>
      <c r="AU31" s="5"/>
      <c r="AV31" s="6"/>
      <c r="AW31" s="5"/>
      <c r="AX31" s="5"/>
      <c r="AY31" s="5"/>
      <c r="AZ31" s="5"/>
      <c r="BA31" s="5"/>
      <c r="BB31" s="205"/>
      <c r="BD31" s="5"/>
      <c r="BE31" s="5"/>
      <c r="BI31" s="5"/>
      <c r="BJ31" s="6"/>
      <c r="BK31" s="5"/>
      <c r="BL31" s="5"/>
      <c r="BM31" s="5"/>
      <c r="BN31" s="5"/>
      <c r="BO31" s="5"/>
      <c r="BP31" s="205"/>
      <c r="BR31" s="5"/>
      <c r="BS31" s="5"/>
      <c r="BW31" s="5"/>
      <c r="BX31" s="6"/>
      <c r="BY31" s="5"/>
      <c r="BZ31" s="5"/>
      <c r="CA31" s="5"/>
      <c r="CB31" s="5"/>
      <c r="CC31" s="5"/>
      <c r="CD31" s="205"/>
      <c r="CF31" s="5"/>
      <c r="CG31" s="5"/>
      <c r="CH31" s="129">
        <f t="shared" si="54"/>
        <v>0</v>
      </c>
    </row>
    <row r="32" spans="1:88">
      <c r="A32" s="344"/>
      <c r="B32" s="345"/>
      <c r="C32" s="5"/>
      <c r="D32" s="5"/>
      <c r="E32" s="5"/>
      <c r="F32" s="5"/>
      <c r="G32" s="5"/>
      <c r="H32" s="5"/>
      <c r="I32" s="5"/>
      <c r="J32" s="5"/>
      <c r="K32" s="5"/>
      <c r="L32" s="205"/>
      <c r="N32" s="5"/>
      <c r="O32" s="5"/>
      <c r="S32" s="5"/>
      <c r="T32" s="5"/>
      <c r="U32" s="5"/>
      <c r="V32" s="5"/>
      <c r="W32" s="5"/>
      <c r="X32" s="5"/>
      <c r="Y32" s="5"/>
      <c r="Z32" s="205"/>
      <c r="AB32" s="5"/>
      <c r="AC32" s="5"/>
      <c r="AG32" s="5"/>
      <c r="AH32" s="6"/>
      <c r="AI32" s="5"/>
      <c r="AJ32" s="5"/>
      <c r="AK32" s="5"/>
      <c r="AL32" s="5"/>
      <c r="AM32" s="5"/>
      <c r="AN32" s="205"/>
      <c r="AP32" s="5"/>
      <c r="AQ32" s="5"/>
      <c r="AU32" s="5"/>
      <c r="AV32" s="6"/>
      <c r="AW32" s="5"/>
      <c r="AX32" s="5"/>
      <c r="AY32" s="5"/>
      <c r="AZ32" s="5"/>
      <c r="BA32" s="5"/>
      <c r="BB32" s="205"/>
      <c r="BD32" s="5"/>
      <c r="BE32" s="5"/>
      <c r="BI32" s="5"/>
      <c r="BJ32" s="6"/>
      <c r="BK32" s="5"/>
      <c r="BL32" s="5"/>
      <c r="BM32" s="5"/>
      <c r="BN32" s="5"/>
      <c r="BO32" s="5"/>
      <c r="BP32" s="205"/>
      <c r="BR32" s="5"/>
      <c r="BS32" s="5"/>
      <c r="BW32" s="5"/>
      <c r="BX32" s="6"/>
      <c r="BY32" s="5"/>
      <c r="BZ32" s="5"/>
      <c r="CA32" s="5"/>
      <c r="CB32" s="5"/>
      <c r="CC32" s="5"/>
      <c r="CD32" s="205"/>
      <c r="CF32" s="5"/>
      <c r="CG32" s="5"/>
      <c r="CH32" s="129">
        <f t="shared" si="54"/>
        <v>0</v>
      </c>
    </row>
    <row r="33" spans="1:86">
      <c r="A33" s="344"/>
      <c r="B33" s="345"/>
      <c r="C33" s="5"/>
      <c r="D33" s="5"/>
      <c r="E33" s="5"/>
      <c r="F33" s="5"/>
      <c r="G33" s="5"/>
      <c r="H33" s="5"/>
      <c r="I33" s="5"/>
      <c r="J33" s="5"/>
      <c r="K33" s="5"/>
      <c r="L33" s="205"/>
      <c r="N33" s="5"/>
      <c r="O33" s="5"/>
      <c r="S33" s="5"/>
      <c r="T33" s="5"/>
      <c r="U33" s="5"/>
      <c r="V33" s="5"/>
      <c r="W33" s="5"/>
      <c r="X33" s="5"/>
      <c r="Y33" s="5"/>
      <c r="Z33" s="205"/>
      <c r="AB33" s="5"/>
      <c r="AC33" s="5"/>
      <c r="AG33" s="5"/>
      <c r="AH33" s="6"/>
      <c r="AI33" s="5"/>
      <c r="AJ33" s="5"/>
      <c r="AK33" s="5"/>
      <c r="AL33" s="5"/>
      <c r="AM33" s="5"/>
      <c r="AN33" s="205"/>
      <c r="AP33" s="5"/>
      <c r="AQ33" s="5"/>
      <c r="AU33" s="5"/>
      <c r="AV33" s="6"/>
      <c r="AW33" s="5"/>
      <c r="AX33" s="5"/>
      <c r="AY33" s="5"/>
      <c r="AZ33" s="5"/>
      <c r="BA33" s="5"/>
      <c r="BB33" s="205"/>
      <c r="BD33" s="5"/>
      <c r="BE33" s="5"/>
      <c r="BI33" s="5"/>
      <c r="BJ33" s="6"/>
      <c r="BK33" s="5"/>
      <c r="BL33" s="5"/>
      <c r="BM33" s="5"/>
      <c r="BN33" s="5"/>
      <c r="BO33" s="5"/>
      <c r="BP33" s="205"/>
      <c r="BR33" s="5"/>
      <c r="BS33" s="5"/>
      <c r="BW33" s="5"/>
      <c r="BX33" s="6"/>
      <c r="BY33" s="5"/>
      <c r="BZ33" s="5"/>
      <c r="CA33" s="5"/>
      <c r="CB33" s="5"/>
      <c r="CC33" s="5"/>
      <c r="CD33" s="205"/>
      <c r="CF33" s="5"/>
      <c r="CG33" s="5"/>
      <c r="CH33" s="129">
        <f t="shared" si="54"/>
        <v>0</v>
      </c>
    </row>
    <row r="34" spans="1:86">
      <c r="A34" s="344"/>
      <c r="B34" s="345"/>
      <c r="C34" s="5"/>
      <c r="D34" s="5"/>
      <c r="E34" s="5"/>
      <c r="F34" s="5"/>
      <c r="G34" s="5"/>
      <c r="H34" s="5"/>
      <c r="I34" s="5"/>
      <c r="J34" s="5"/>
      <c r="K34" s="5"/>
      <c r="L34" s="205"/>
      <c r="N34" s="5"/>
      <c r="O34" s="5"/>
      <c r="S34" s="5"/>
      <c r="T34" s="5"/>
      <c r="U34" s="5"/>
      <c r="V34" s="5"/>
      <c r="W34" s="5"/>
      <c r="X34" s="5"/>
      <c r="Y34" s="5"/>
      <c r="Z34" s="205"/>
      <c r="AB34" s="5"/>
      <c r="AC34" s="5"/>
      <c r="AG34" s="5"/>
      <c r="AH34" s="6"/>
      <c r="AI34" s="5"/>
      <c r="AJ34" s="5"/>
      <c r="AK34" s="5"/>
      <c r="AL34" s="5"/>
      <c r="AM34" s="5"/>
      <c r="AN34" s="205"/>
      <c r="AP34" s="5"/>
      <c r="AQ34" s="5"/>
      <c r="AU34" s="5"/>
      <c r="AV34" s="6"/>
      <c r="AW34" s="5"/>
      <c r="AX34" s="5"/>
      <c r="AY34" s="5"/>
      <c r="AZ34" s="5"/>
      <c r="BA34" s="5"/>
      <c r="BB34" s="205"/>
      <c r="BD34" s="5"/>
      <c r="BE34" s="5"/>
      <c r="BI34" s="5"/>
      <c r="BJ34" s="6"/>
      <c r="BK34" s="5"/>
      <c r="BL34" s="5"/>
      <c r="BM34" s="5"/>
      <c r="BN34" s="5"/>
      <c r="BO34" s="5"/>
      <c r="BP34" s="205"/>
      <c r="BR34" s="5"/>
      <c r="BS34" s="5"/>
      <c r="BW34" s="5"/>
      <c r="BX34" s="6"/>
      <c r="BY34" s="5"/>
      <c r="BZ34" s="5"/>
      <c r="CA34" s="5"/>
      <c r="CB34" s="5"/>
      <c r="CC34" s="5"/>
      <c r="CD34" s="205"/>
      <c r="CF34" s="5"/>
      <c r="CG34" s="5"/>
      <c r="CH34" s="129">
        <f t="shared" si="54"/>
        <v>0</v>
      </c>
    </row>
    <row r="35" spans="1:86">
      <c r="A35" s="344"/>
      <c r="B35" s="345"/>
      <c r="C35" s="5"/>
      <c r="D35" s="5"/>
      <c r="E35" s="5"/>
      <c r="F35" s="5"/>
      <c r="G35" s="5"/>
      <c r="H35" s="5"/>
      <c r="I35" s="5"/>
      <c r="J35" s="5"/>
      <c r="K35" s="5"/>
      <c r="L35" s="205"/>
      <c r="N35" s="5"/>
      <c r="O35" s="5"/>
      <c r="S35" s="5"/>
      <c r="T35" s="5"/>
      <c r="U35" s="5"/>
      <c r="V35" s="5"/>
      <c r="W35" s="5"/>
      <c r="X35" s="5"/>
      <c r="Y35" s="5"/>
      <c r="Z35" s="205"/>
      <c r="AB35" s="5"/>
      <c r="AC35" s="5"/>
      <c r="AG35" s="5"/>
      <c r="AH35" s="6"/>
      <c r="AI35" s="5"/>
      <c r="AJ35" s="5"/>
      <c r="AK35" s="5"/>
      <c r="AL35" s="5"/>
      <c r="AM35" s="5"/>
      <c r="AN35" s="205"/>
      <c r="AP35" s="5"/>
      <c r="AQ35" s="5"/>
      <c r="AU35" s="5"/>
      <c r="AV35" s="6"/>
      <c r="AW35" s="5"/>
      <c r="AX35" s="5"/>
      <c r="AY35" s="5"/>
      <c r="AZ35" s="5"/>
      <c r="BA35" s="5"/>
      <c r="BB35" s="205"/>
      <c r="BD35" s="5"/>
      <c r="BE35" s="5"/>
      <c r="BI35" s="5"/>
      <c r="BJ35" s="6"/>
      <c r="BK35" s="5"/>
      <c r="BL35" s="5"/>
      <c r="BM35" s="5"/>
      <c r="BN35" s="5"/>
      <c r="BO35" s="5"/>
      <c r="BP35" s="205"/>
      <c r="BR35" s="5"/>
      <c r="BS35" s="5"/>
      <c r="BW35" s="5"/>
      <c r="BX35" s="6"/>
      <c r="BY35" s="5"/>
      <c r="BZ35" s="5"/>
      <c r="CA35" s="5"/>
      <c r="CB35" s="5"/>
      <c r="CC35" s="5"/>
      <c r="CD35" s="205"/>
      <c r="CF35" s="5"/>
      <c r="CG35" s="5"/>
      <c r="CH35" s="129">
        <f t="shared" si="54"/>
        <v>0</v>
      </c>
    </row>
    <row r="36" spans="1:86">
      <c r="A36" s="344"/>
      <c r="B36" s="345"/>
      <c r="C36" s="5"/>
      <c r="D36" s="5"/>
      <c r="E36" s="5"/>
      <c r="F36" s="5"/>
      <c r="G36" s="5"/>
      <c r="H36" s="5"/>
      <c r="I36" s="5"/>
      <c r="J36" s="5"/>
      <c r="K36" s="5"/>
      <c r="L36" s="205"/>
      <c r="N36" s="5"/>
      <c r="O36" s="5"/>
      <c r="S36" s="5"/>
      <c r="T36" s="5"/>
      <c r="U36" s="5"/>
      <c r="V36" s="5"/>
      <c r="W36" s="5"/>
      <c r="X36" s="5"/>
      <c r="Y36" s="5"/>
      <c r="Z36" s="205"/>
      <c r="AB36" s="5"/>
      <c r="AC36" s="5"/>
      <c r="AG36" s="5"/>
      <c r="AH36" s="6"/>
      <c r="AI36" s="5"/>
      <c r="AJ36" s="5"/>
      <c r="AK36" s="5"/>
      <c r="AL36" s="5"/>
      <c r="AM36" s="5"/>
      <c r="AN36" s="205"/>
      <c r="AP36" s="5"/>
      <c r="AQ36" s="5"/>
      <c r="AU36" s="5"/>
      <c r="AV36" s="6"/>
      <c r="AW36" s="5"/>
      <c r="AX36" s="5"/>
      <c r="AY36" s="5"/>
      <c r="AZ36" s="5"/>
      <c r="BA36" s="5"/>
      <c r="BB36" s="205"/>
      <c r="BD36" s="5"/>
      <c r="BE36" s="5"/>
      <c r="BI36" s="5"/>
      <c r="BJ36" s="6"/>
      <c r="BK36" s="5"/>
      <c r="BL36" s="5"/>
      <c r="BM36" s="5"/>
      <c r="BN36" s="5"/>
      <c r="BO36" s="5"/>
      <c r="BP36" s="205"/>
      <c r="BR36" s="5"/>
      <c r="BS36" s="5"/>
      <c r="BW36" s="5"/>
      <c r="BX36" s="6"/>
      <c r="BY36" s="5"/>
      <c r="BZ36" s="5"/>
      <c r="CA36" s="5"/>
      <c r="CB36" s="5"/>
      <c r="CC36" s="5"/>
      <c r="CD36" s="205"/>
      <c r="CF36" s="5"/>
      <c r="CG36" s="5"/>
      <c r="CH36" s="129">
        <f t="shared" si="54"/>
        <v>0</v>
      </c>
    </row>
    <row r="37" spans="1:86">
      <c r="A37" s="344"/>
      <c r="B37" s="345"/>
      <c r="C37" s="5"/>
      <c r="D37" s="5"/>
      <c r="E37" s="5"/>
      <c r="F37" s="5"/>
      <c r="G37" s="5"/>
      <c r="H37" s="5"/>
      <c r="I37" s="5"/>
      <c r="J37" s="5"/>
      <c r="K37" s="5"/>
      <c r="L37" s="205"/>
      <c r="N37" s="5"/>
      <c r="O37" s="5"/>
      <c r="S37" s="5"/>
      <c r="T37" s="5"/>
      <c r="U37" s="5"/>
      <c r="V37" s="5"/>
      <c r="W37" s="5"/>
      <c r="X37" s="5"/>
      <c r="Y37" s="5"/>
      <c r="Z37" s="205"/>
      <c r="AB37" s="5"/>
      <c r="AC37" s="5"/>
      <c r="AG37" s="5"/>
      <c r="AH37" s="6"/>
      <c r="AI37" s="5"/>
      <c r="AJ37" s="5"/>
      <c r="AK37" s="5"/>
      <c r="AL37" s="5"/>
      <c r="AM37" s="5"/>
      <c r="AN37" s="205"/>
      <c r="AP37" s="5"/>
      <c r="AQ37" s="5"/>
      <c r="AU37" s="5"/>
      <c r="AV37" s="6"/>
      <c r="AW37" s="5"/>
      <c r="AX37" s="5"/>
      <c r="AY37" s="5"/>
      <c r="AZ37" s="5"/>
      <c r="BA37" s="5"/>
      <c r="BB37" s="205"/>
      <c r="BD37" s="5"/>
      <c r="BE37" s="5"/>
      <c r="BI37" s="5"/>
      <c r="BJ37" s="6"/>
      <c r="BK37" s="5"/>
      <c r="BL37" s="5"/>
      <c r="BM37" s="5"/>
      <c r="BN37" s="5"/>
      <c r="BO37" s="5"/>
      <c r="BP37" s="205"/>
      <c r="BR37" s="5"/>
      <c r="BS37" s="5"/>
      <c r="BW37" s="5"/>
      <c r="BX37" s="6"/>
      <c r="BY37" s="5"/>
      <c r="BZ37" s="5"/>
      <c r="CA37" s="5"/>
      <c r="CB37" s="5"/>
      <c r="CC37" s="5"/>
      <c r="CD37" s="205"/>
      <c r="CF37" s="5"/>
      <c r="CG37" s="5"/>
      <c r="CH37" s="129">
        <f t="shared" si="54"/>
        <v>0</v>
      </c>
    </row>
    <row r="38" spans="1:86">
      <c r="A38" s="344"/>
      <c r="B38" s="345"/>
      <c r="C38" s="5"/>
      <c r="D38" s="5"/>
      <c r="E38" s="5"/>
      <c r="F38" s="5"/>
      <c r="G38" s="5"/>
      <c r="H38" s="5"/>
      <c r="I38" s="5"/>
      <c r="J38" s="5"/>
      <c r="K38" s="5"/>
      <c r="L38" s="205"/>
      <c r="N38" s="5"/>
      <c r="O38" s="5"/>
      <c r="S38" s="5"/>
      <c r="T38" s="5"/>
      <c r="U38" s="5"/>
      <c r="V38" s="5"/>
      <c r="W38" s="5"/>
      <c r="X38" s="5"/>
      <c r="Y38" s="5"/>
      <c r="Z38" s="205"/>
      <c r="AB38" s="5"/>
      <c r="AC38" s="5"/>
      <c r="AG38" s="5"/>
      <c r="AH38" s="6"/>
      <c r="AI38" s="5"/>
      <c r="AJ38" s="5"/>
      <c r="AK38" s="5"/>
      <c r="AL38" s="5"/>
      <c r="AM38" s="5"/>
      <c r="AN38" s="205"/>
      <c r="AP38" s="5"/>
      <c r="AQ38" s="5"/>
      <c r="AU38" s="5"/>
      <c r="AV38" s="6"/>
      <c r="AW38" s="5"/>
      <c r="AX38" s="5"/>
      <c r="AY38" s="5"/>
      <c r="AZ38" s="5"/>
      <c r="BA38" s="5"/>
      <c r="BB38" s="205"/>
      <c r="BD38" s="5"/>
      <c r="BE38" s="5"/>
      <c r="BI38" s="5"/>
      <c r="BJ38" s="6"/>
      <c r="BK38" s="5"/>
      <c r="BL38" s="5"/>
      <c r="BM38" s="5"/>
      <c r="BN38" s="5"/>
      <c r="BO38" s="5"/>
      <c r="BP38" s="205"/>
      <c r="BR38" s="5"/>
      <c r="BS38" s="5"/>
      <c r="BW38" s="5"/>
      <c r="BX38" s="6"/>
      <c r="BY38" s="5"/>
      <c r="BZ38" s="5"/>
      <c r="CA38" s="5"/>
      <c r="CB38" s="5"/>
      <c r="CC38" s="5"/>
      <c r="CD38" s="205"/>
      <c r="CF38" s="5"/>
      <c r="CG38" s="5"/>
      <c r="CH38" s="129">
        <f t="shared" si="54"/>
        <v>0</v>
      </c>
    </row>
    <row r="39" spans="1:86" ht="15" thickBot="1">
      <c r="A39" s="346"/>
      <c r="B39" s="347"/>
      <c r="C39" s="5"/>
      <c r="D39" s="5"/>
      <c r="E39" s="5"/>
      <c r="F39" s="5"/>
      <c r="G39" s="5"/>
      <c r="H39" s="5"/>
      <c r="I39" s="5"/>
      <c r="J39" s="5"/>
      <c r="K39" s="5"/>
      <c r="L39" s="206"/>
      <c r="N39" s="5"/>
      <c r="O39" s="5"/>
      <c r="S39" s="5"/>
      <c r="T39" s="5"/>
      <c r="U39" s="5"/>
      <c r="V39" s="5"/>
      <c r="W39" s="5"/>
      <c r="X39" s="5"/>
      <c r="Y39" s="5"/>
      <c r="Z39" s="206"/>
      <c r="AB39" s="5"/>
      <c r="AC39" s="5"/>
      <c r="AG39" s="5"/>
      <c r="AH39" s="6"/>
      <c r="AI39" s="5"/>
      <c r="AJ39" s="5"/>
      <c r="AK39" s="5"/>
      <c r="AL39" s="5"/>
      <c r="AM39" s="5"/>
      <c r="AN39" s="206"/>
      <c r="AP39" s="5"/>
      <c r="AQ39" s="5"/>
      <c r="AU39" s="5"/>
      <c r="AV39" s="6"/>
      <c r="AW39" s="5"/>
      <c r="AX39" s="5"/>
      <c r="AY39" s="5"/>
      <c r="AZ39" s="5"/>
      <c r="BA39" s="5"/>
      <c r="BB39" s="206"/>
      <c r="BD39" s="5"/>
      <c r="BE39" s="5"/>
      <c r="BI39" s="5"/>
      <c r="BJ39" s="6"/>
      <c r="BK39" s="5"/>
      <c r="BL39" s="5"/>
      <c r="BM39" s="5"/>
      <c r="BN39" s="5"/>
      <c r="BO39" s="5"/>
      <c r="BP39" s="206"/>
      <c r="BR39" s="5"/>
      <c r="BS39" s="5"/>
      <c r="BW39" s="5"/>
      <c r="BX39" s="6"/>
      <c r="BY39" s="5"/>
      <c r="BZ39" s="5"/>
      <c r="CA39" s="5"/>
      <c r="CB39" s="5"/>
      <c r="CC39" s="5"/>
      <c r="CD39" s="206"/>
      <c r="CF39" s="5"/>
      <c r="CG39" s="5"/>
      <c r="CH39" s="129">
        <f t="shared" si="54"/>
        <v>0</v>
      </c>
    </row>
    <row r="40" spans="1:86" ht="15" thickBot="1">
      <c r="A40" s="323" t="s">
        <v>52</v>
      </c>
      <c r="B40" s="325"/>
      <c r="C40"/>
      <c r="D40"/>
      <c r="E40" s="5"/>
      <c r="F40" s="5"/>
      <c r="G40" s="5"/>
      <c r="H40" s="5"/>
      <c r="I40" s="5"/>
      <c r="J40" s="5"/>
      <c r="K40" s="26"/>
      <c r="L40" s="18">
        <f>SUM(L30:L39)</f>
        <v>0</v>
      </c>
      <c r="N40" s="26"/>
      <c r="O40" s="26"/>
      <c r="P40"/>
      <c r="Q40"/>
      <c r="R40"/>
      <c r="S40" s="26"/>
      <c r="T40" s="26"/>
      <c r="U40" s="26"/>
      <c r="V40" s="26"/>
      <c r="W40" s="26"/>
      <c r="X40" s="26"/>
      <c r="Y40" s="26"/>
      <c r="Z40" s="18">
        <f>SUM(Z30:Z39)</f>
        <v>0</v>
      </c>
      <c r="AB40" s="26"/>
      <c r="AC40" s="26"/>
      <c r="AD40"/>
      <c r="AE40"/>
      <c r="AF40"/>
      <c r="AG40" s="26"/>
      <c r="AH40" s="25"/>
      <c r="AI40" s="26"/>
      <c r="AJ40" s="26"/>
      <c r="AK40" s="26"/>
      <c r="AL40" s="26"/>
      <c r="AM40" s="26"/>
      <c r="AN40" s="18">
        <f>SUM(AN30:AN39)</f>
        <v>0</v>
      </c>
      <c r="AP40" s="26"/>
      <c r="AQ40" s="26"/>
      <c r="AR40"/>
      <c r="AS40"/>
      <c r="AT40"/>
      <c r="AU40" s="26"/>
      <c r="AV40" s="25"/>
      <c r="AW40" s="26"/>
      <c r="AX40" s="26"/>
      <c r="AY40" s="26"/>
      <c r="AZ40" s="26"/>
      <c r="BA40" s="26"/>
      <c r="BB40" s="18">
        <f>SUM(BB30:BB39)</f>
        <v>0</v>
      </c>
      <c r="BD40" s="26"/>
      <c r="BE40" s="26"/>
      <c r="BF40"/>
      <c r="BG40"/>
      <c r="BH40"/>
      <c r="BI40" s="26"/>
      <c r="BJ40" s="25"/>
      <c r="BK40" s="26"/>
      <c r="BL40" s="26"/>
      <c r="BM40" s="26"/>
      <c r="BN40" s="26"/>
      <c r="BO40" s="26"/>
      <c r="BP40" s="18">
        <f>SUM(BP30:BP39)</f>
        <v>0</v>
      </c>
      <c r="BR40" s="26"/>
      <c r="BS40" s="26"/>
      <c r="BT40"/>
      <c r="BU40"/>
      <c r="BV40"/>
      <c r="BW40" s="26"/>
      <c r="BX40" s="25"/>
      <c r="BY40" s="26"/>
      <c r="BZ40" s="26"/>
      <c r="CA40" s="26"/>
      <c r="CB40" s="26"/>
      <c r="CC40" s="26"/>
      <c r="CD40" s="18">
        <f>SUM(CD30:CD39)</f>
        <v>0</v>
      </c>
      <c r="CF40" s="26"/>
      <c r="CG40" s="26"/>
      <c r="CH40" s="129">
        <f t="shared" si="54"/>
        <v>0</v>
      </c>
    </row>
    <row r="41" spans="1:86">
      <c r="A41" s="26"/>
      <c r="B41" s="26"/>
      <c r="C41" s="26"/>
      <c r="D41" s="26"/>
      <c r="E41" s="5"/>
      <c r="F41" s="5"/>
      <c r="G41" s="5"/>
      <c r="H41" s="5"/>
      <c r="I41" s="5"/>
      <c r="J41" s="5"/>
      <c r="K41" s="26"/>
      <c r="L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6"/>
      <c r="AC41" s="26"/>
      <c r="AD41" s="26"/>
      <c r="AE41" s="26"/>
      <c r="AF41" s="26"/>
      <c r="AG41" s="26"/>
      <c r="AH41" s="25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5"/>
      <c r="AW41" s="26"/>
      <c r="AX41" s="26"/>
      <c r="AY41" s="26"/>
      <c r="AZ41" s="26"/>
      <c r="BA41" s="26"/>
      <c r="BB41" s="26"/>
      <c r="BD41" s="26"/>
      <c r="BE41" s="26"/>
      <c r="BF41" s="26"/>
      <c r="BG41" s="26"/>
      <c r="BH41" s="26"/>
      <c r="BI41" s="26"/>
      <c r="BJ41" s="25"/>
      <c r="BK41" s="26"/>
      <c r="BL41" s="26"/>
      <c r="BM41" s="26"/>
      <c r="BN41" s="26"/>
      <c r="BO41" s="26"/>
      <c r="BP41" s="26"/>
      <c r="BR41" s="26"/>
      <c r="BS41" s="26"/>
      <c r="BT41" s="26"/>
      <c r="BU41" s="26"/>
      <c r="BV41" s="26"/>
      <c r="BW41" s="26"/>
      <c r="BX41" s="25"/>
      <c r="BY41" s="26"/>
      <c r="BZ41" s="26"/>
      <c r="CA41" s="26"/>
      <c r="CB41" s="26"/>
      <c r="CC41" s="26"/>
      <c r="CD41" s="26"/>
      <c r="CF41" s="26"/>
      <c r="CG41" s="26"/>
    </row>
    <row r="42" spans="1:86">
      <c r="E42" s="52"/>
    </row>
    <row r="43" spans="1:86" s="263" customFormat="1" ht="15" thickBot="1">
      <c r="A43" s="261" t="s">
        <v>99</v>
      </c>
      <c r="B43" s="262"/>
      <c r="AA43" s="264"/>
    </row>
    <row r="44" spans="1:86" ht="19.5" customHeight="1" thickBot="1">
      <c r="A44" s="32" t="s">
        <v>54</v>
      </c>
      <c r="B44" s="26"/>
      <c r="C44" s="26"/>
      <c r="D44" s="26"/>
      <c r="E44" s="26"/>
      <c r="F44" s="5"/>
      <c r="G44" s="5"/>
      <c r="H44" s="5"/>
      <c r="I44" s="5"/>
      <c r="J44" s="5"/>
      <c r="K44" s="5"/>
      <c r="L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8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F44" s="5"/>
      <c r="CG44" s="5"/>
    </row>
    <row r="45" spans="1:86" ht="46.5" customHeight="1" thickBot="1">
      <c r="A45" s="296"/>
      <c r="B45" s="296"/>
      <c r="D45" s="91" t="s">
        <v>55</v>
      </c>
      <c r="E45" s="95" t="s">
        <v>56</v>
      </c>
      <c r="G45" s="26"/>
      <c r="H45" s="26"/>
      <c r="I45" s="26"/>
      <c r="J45" s="26"/>
      <c r="K45" s="131" t="s">
        <v>24</v>
      </c>
      <c r="L45" s="94" t="s">
        <v>51</v>
      </c>
      <c r="O45" s="26"/>
      <c r="P45"/>
      <c r="R45" s="91" t="s">
        <v>55</v>
      </c>
      <c r="S45" s="95" t="s">
        <v>56</v>
      </c>
      <c r="T45" s="185"/>
      <c r="U45" s="184"/>
      <c r="V45" s="184"/>
      <c r="W45" s="184"/>
      <c r="X45" s="184"/>
      <c r="Y45" s="131" t="s">
        <v>24</v>
      </c>
      <c r="Z45" s="94" t="s">
        <v>51</v>
      </c>
      <c r="AA45" s="126"/>
      <c r="AC45" s="26"/>
      <c r="AD45"/>
      <c r="AF45" s="91" t="s">
        <v>55</v>
      </c>
      <c r="AG45" s="95" t="s">
        <v>56</v>
      </c>
      <c r="AI45" s="26"/>
      <c r="AJ45" s="26"/>
      <c r="AK45" s="26"/>
      <c r="AL45" s="26"/>
      <c r="AM45" s="131" t="s">
        <v>24</v>
      </c>
      <c r="AN45" s="94" t="s">
        <v>51</v>
      </c>
      <c r="AP45" s="26"/>
      <c r="AQ45" s="26"/>
      <c r="AR45"/>
      <c r="AT45" s="91" t="s">
        <v>55</v>
      </c>
      <c r="AU45" s="95" t="s">
        <v>56</v>
      </c>
      <c r="AW45" s="96"/>
      <c r="AX45" s="96"/>
      <c r="AY45" s="96"/>
      <c r="AZ45" s="96"/>
      <c r="BA45" s="131" t="s">
        <v>24</v>
      </c>
      <c r="BB45" s="94" t="s">
        <v>51</v>
      </c>
      <c r="BD45" s="5"/>
      <c r="BE45" s="5"/>
      <c r="BF45"/>
      <c r="BH45" s="91" t="s">
        <v>55</v>
      </c>
      <c r="BI45" s="95" t="s">
        <v>56</v>
      </c>
      <c r="BK45" s="96"/>
      <c r="BL45" s="96"/>
      <c r="BM45" s="96"/>
      <c r="BN45" s="96"/>
      <c r="BO45" s="131" t="s">
        <v>24</v>
      </c>
      <c r="BP45" s="94" t="s">
        <v>51</v>
      </c>
      <c r="BR45" s="5"/>
      <c r="BS45" s="5"/>
      <c r="BT45"/>
      <c r="BV45" s="91" t="s">
        <v>55</v>
      </c>
      <c r="BW45" s="95" t="s">
        <v>56</v>
      </c>
      <c r="BY45" s="96"/>
      <c r="BZ45" s="96"/>
      <c r="CA45" s="96"/>
      <c r="CB45" s="96"/>
      <c r="CC45" s="131" t="s">
        <v>24</v>
      </c>
      <c r="CD45" s="94" t="s">
        <v>51</v>
      </c>
      <c r="CF45" s="5"/>
      <c r="CG45" s="5"/>
    </row>
    <row r="46" spans="1:86">
      <c r="A46" s="348"/>
      <c r="B46" s="349"/>
      <c r="D46" s="69"/>
      <c r="E46" s="114"/>
      <c r="F46" s="254"/>
      <c r="G46" s="13"/>
      <c r="H46" s="13"/>
      <c r="I46" s="13"/>
      <c r="J46" s="13"/>
      <c r="K46" s="13" t="e">
        <f>(#REF!/100)*$B$11</f>
        <v>#REF!</v>
      </c>
      <c r="L46" s="14">
        <f>D46*E46</f>
        <v>0</v>
      </c>
      <c r="O46" s="26"/>
      <c r="P46"/>
      <c r="R46" s="69"/>
      <c r="S46" s="114"/>
      <c r="T46" s="254"/>
      <c r="U46" s="13"/>
      <c r="V46" s="13"/>
      <c r="W46" s="13"/>
      <c r="X46" s="13"/>
      <c r="Y46" s="13" t="e">
        <f>(#REF!/100)*$B$11</f>
        <v>#REF!</v>
      </c>
      <c r="Z46" s="14">
        <f>R46*S46</f>
        <v>0</v>
      </c>
      <c r="AC46" s="26"/>
      <c r="AD46"/>
      <c r="AF46" s="69"/>
      <c r="AG46" s="114"/>
      <c r="AH46" s="254"/>
      <c r="AI46" s="13"/>
      <c r="AJ46" s="13"/>
      <c r="AK46" s="13"/>
      <c r="AL46" s="13"/>
      <c r="AM46" s="13" t="e">
        <f>(#REF!/100)*$B$11</f>
        <v>#REF!</v>
      </c>
      <c r="AN46" s="14">
        <f>AF46*AG46</f>
        <v>0</v>
      </c>
      <c r="AP46" s="26"/>
      <c r="AQ46" s="26"/>
      <c r="AR46"/>
      <c r="AT46" s="69"/>
      <c r="AU46" s="114"/>
      <c r="AV46" s="254"/>
      <c r="AW46" s="13"/>
      <c r="AX46" s="13"/>
      <c r="AY46" s="13"/>
      <c r="AZ46" s="13"/>
      <c r="BA46" s="13" t="e">
        <f>(#REF!/100)*$B$11</f>
        <v>#REF!</v>
      </c>
      <c r="BB46" s="14">
        <f>AT46*AU46</f>
        <v>0</v>
      </c>
      <c r="BD46" s="26"/>
      <c r="BE46" s="26"/>
      <c r="BF46"/>
      <c r="BH46" s="69"/>
      <c r="BI46" s="114"/>
      <c r="BJ46" s="254"/>
      <c r="BK46" s="13"/>
      <c r="BL46" s="13"/>
      <c r="BM46" s="13"/>
      <c r="BN46" s="13"/>
      <c r="BO46" s="13" t="e">
        <f>(#REF!/100)*$B$11</f>
        <v>#REF!</v>
      </c>
      <c r="BP46" s="14">
        <f>BH46*BI46</f>
        <v>0</v>
      </c>
      <c r="BR46" s="26"/>
      <c r="BS46" s="26"/>
      <c r="BT46"/>
      <c r="BV46" s="69"/>
      <c r="BW46" s="114"/>
      <c r="BX46" s="254"/>
      <c r="BY46" s="13"/>
      <c r="BZ46" s="13"/>
      <c r="CA46" s="13"/>
      <c r="CB46" s="13"/>
      <c r="CC46" s="13" t="e">
        <f>(#REF!/100)*$B$11</f>
        <v>#REF!</v>
      </c>
      <c r="CD46" s="14">
        <f>BV46*BW46</f>
        <v>0</v>
      </c>
      <c r="CF46" s="26"/>
      <c r="CG46" s="26"/>
      <c r="CH46" s="129">
        <f t="shared" ref="CH46:CH50" si="55">SUM(L46,Z46,AN46,BB46,BP46,CD46)</f>
        <v>0</v>
      </c>
    </row>
    <row r="47" spans="1:86" ht="14.45" customHeight="1">
      <c r="A47" s="350"/>
      <c r="B47" s="351"/>
      <c r="D47" s="70"/>
      <c r="E47" s="115"/>
      <c r="F47" s="252"/>
      <c r="G47" s="1"/>
      <c r="H47" s="1"/>
      <c r="I47" s="1"/>
      <c r="J47" s="1"/>
      <c r="K47" s="1" t="e">
        <f>(#REF!/100)*$B$11</f>
        <v>#REF!</v>
      </c>
      <c r="L47" s="54">
        <f t="shared" ref="L47:L49" si="56">D47*E47</f>
        <v>0</v>
      </c>
      <c r="O47" s="26"/>
      <c r="P47"/>
      <c r="R47" s="70"/>
      <c r="S47" s="115"/>
      <c r="T47" s="252"/>
      <c r="U47" s="1"/>
      <c r="V47" s="1"/>
      <c r="W47" s="1"/>
      <c r="X47" s="1"/>
      <c r="Y47" s="1" t="e">
        <f>(#REF!/100)*$B$11</f>
        <v>#REF!</v>
      </c>
      <c r="Z47" s="54">
        <f t="shared" ref="Z47:Z49" si="57">R47*S47</f>
        <v>0</v>
      </c>
      <c r="AC47" s="26"/>
      <c r="AD47"/>
      <c r="AF47" s="70"/>
      <c r="AG47" s="115"/>
      <c r="AH47" s="252"/>
      <c r="AI47" s="1"/>
      <c r="AJ47" s="1"/>
      <c r="AK47" s="1"/>
      <c r="AL47" s="1"/>
      <c r="AM47" s="1" t="e">
        <f>(#REF!/100)*$B$11</f>
        <v>#REF!</v>
      </c>
      <c r="AN47" s="54">
        <f>AF47*AG47</f>
        <v>0</v>
      </c>
      <c r="AP47" s="26"/>
      <c r="AQ47" s="26"/>
      <c r="AR47"/>
      <c r="AT47" s="70"/>
      <c r="AU47" s="115"/>
      <c r="AV47" s="252"/>
      <c r="AW47" s="1"/>
      <c r="AX47" s="1"/>
      <c r="AY47" s="1"/>
      <c r="AZ47" s="1"/>
      <c r="BA47" s="1" t="e">
        <f>(#REF!/100)*$B$11</f>
        <v>#REF!</v>
      </c>
      <c r="BB47" s="54">
        <f>AT47*AU47</f>
        <v>0</v>
      </c>
      <c r="BD47" s="26"/>
      <c r="BE47" s="26"/>
      <c r="BF47"/>
      <c r="BH47" s="70"/>
      <c r="BI47" s="115"/>
      <c r="BJ47" s="252"/>
      <c r="BK47" s="1"/>
      <c r="BL47" s="1"/>
      <c r="BM47" s="1"/>
      <c r="BN47" s="1"/>
      <c r="BO47" s="1" t="e">
        <f>(#REF!/100)*$B$11</f>
        <v>#REF!</v>
      </c>
      <c r="BP47" s="54">
        <f>BH47*BI47</f>
        <v>0</v>
      </c>
      <c r="BR47" s="26"/>
      <c r="BS47" s="26"/>
      <c r="BT47"/>
      <c r="BV47" s="70"/>
      <c r="BW47" s="115"/>
      <c r="BX47" s="252"/>
      <c r="BY47" s="1"/>
      <c r="BZ47" s="1"/>
      <c r="CA47" s="1"/>
      <c r="CB47" s="1"/>
      <c r="CC47" s="1" t="e">
        <f>(#REF!/100)*$B$11</f>
        <v>#REF!</v>
      </c>
      <c r="CD47" s="54">
        <f>BV47*BW47</f>
        <v>0</v>
      </c>
      <c r="CF47" s="26"/>
      <c r="CG47" s="26"/>
      <c r="CH47" s="129">
        <f t="shared" si="55"/>
        <v>0</v>
      </c>
    </row>
    <row r="48" spans="1:86" ht="14.45" customHeight="1">
      <c r="A48" s="350"/>
      <c r="B48" s="351"/>
      <c r="D48" s="70"/>
      <c r="E48" s="115"/>
      <c r="F48" s="252"/>
      <c r="G48" s="1"/>
      <c r="H48" s="1"/>
      <c r="I48" s="1"/>
      <c r="J48" s="1"/>
      <c r="K48" s="1" t="e">
        <f>(#REF!/100)*$B$11</f>
        <v>#REF!</v>
      </c>
      <c r="L48" s="54">
        <f t="shared" si="56"/>
        <v>0</v>
      </c>
      <c r="O48" s="26"/>
      <c r="P48"/>
      <c r="R48" s="70"/>
      <c r="S48" s="115"/>
      <c r="T48" s="252"/>
      <c r="U48" s="1"/>
      <c r="V48" s="1"/>
      <c r="W48" s="1"/>
      <c r="X48" s="1"/>
      <c r="Y48" s="1" t="e">
        <f>(#REF!/100)*$B$11</f>
        <v>#REF!</v>
      </c>
      <c r="Z48" s="54">
        <f t="shared" si="57"/>
        <v>0</v>
      </c>
      <c r="AC48" s="26"/>
      <c r="AD48"/>
      <c r="AF48" s="70"/>
      <c r="AG48" s="115"/>
      <c r="AH48" s="252"/>
      <c r="AI48" s="1"/>
      <c r="AJ48" s="1"/>
      <c r="AK48" s="1"/>
      <c r="AL48" s="1"/>
      <c r="AM48" s="1" t="e">
        <f>(#REF!/100)*$B$11</f>
        <v>#REF!</v>
      </c>
      <c r="AN48" s="54">
        <f>AF48*AG48</f>
        <v>0</v>
      </c>
      <c r="AP48" s="26"/>
      <c r="AQ48" s="26"/>
      <c r="AR48"/>
      <c r="AT48" s="70"/>
      <c r="AU48" s="115"/>
      <c r="AV48" s="252"/>
      <c r="AW48" s="1"/>
      <c r="AX48" s="1"/>
      <c r="AY48" s="1"/>
      <c r="AZ48" s="1"/>
      <c r="BA48" s="1" t="e">
        <f>(#REF!/100)*$B$11</f>
        <v>#REF!</v>
      </c>
      <c r="BB48" s="54">
        <f>AT48*AU48</f>
        <v>0</v>
      </c>
      <c r="BD48" s="26"/>
      <c r="BE48" s="26"/>
      <c r="BF48"/>
      <c r="BH48" s="70"/>
      <c r="BI48" s="115"/>
      <c r="BJ48" s="252"/>
      <c r="BK48" s="1"/>
      <c r="BL48" s="1"/>
      <c r="BM48" s="1"/>
      <c r="BN48" s="1"/>
      <c r="BO48" s="1" t="e">
        <f>(#REF!/100)*$B$11</f>
        <v>#REF!</v>
      </c>
      <c r="BP48" s="54">
        <f>BH48*BI48</f>
        <v>0</v>
      </c>
      <c r="BR48" s="26"/>
      <c r="BS48" s="26"/>
      <c r="BT48"/>
      <c r="BV48" s="70"/>
      <c r="BW48" s="115"/>
      <c r="BX48" s="252"/>
      <c r="BY48" s="1"/>
      <c r="BZ48" s="1"/>
      <c r="CA48" s="1"/>
      <c r="CB48" s="1"/>
      <c r="CC48" s="1" t="e">
        <f>(#REF!/100)*$B$11</f>
        <v>#REF!</v>
      </c>
      <c r="CD48" s="54">
        <f>BV48*BW48</f>
        <v>0</v>
      </c>
      <c r="CF48" s="26"/>
      <c r="CG48" s="26"/>
      <c r="CH48" s="129">
        <f t="shared" si="55"/>
        <v>0</v>
      </c>
    </row>
    <row r="49" spans="1:87" ht="14.45" customHeight="1" thickBot="1">
      <c r="A49" s="352"/>
      <c r="B49" s="353"/>
      <c r="D49" s="71"/>
      <c r="E49" s="116"/>
      <c r="F49" s="256"/>
      <c r="G49" s="2"/>
      <c r="H49" s="2"/>
      <c r="I49" s="2"/>
      <c r="J49" s="2"/>
      <c r="K49" s="2" t="e">
        <f>(#REF!/100)*$B$11</f>
        <v>#REF!</v>
      </c>
      <c r="L49" s="55">
        <f t="shared" si="56"/>
        <v>0</v>
      </c>
      <c r="O49" s="26"/>
      <c r="P49"/>
      <c r="R49" s="71"/>
      <c r="S49" s="116"/>
      <c r="T49" s="256"/>
      <c r="U49" s="2"/>
      <c r="V49" s="2"/>
      <c r="W49" s="2"/>
      <c r="X49" s="2"/>
      <c r="Y49" s="2" t="e">
        <f>(#REF!/100)*$B$11</f>
        <v>#REF!</v>
      </c>
      <c r="Z49" s="55">
        <f t="shared" si="57"/>
        <v>0</v>
      </c>
      <c r="AC49" s="26"/>
      <c r="AD49"/>
      <c r="AF49" s="71"/>
      <c r="AG49" s="116"/>
      <c r="AH49" s="256"/>
      <c r="AI49" s="2"/>
      <c r="AJ49" s="2"/>
      <c r="AK49" s="2"/>
      <c r="AL49" s="2"/>
      <c r="AM49" s="2" t="e">
        <f>(#REF!/100)*$B$11</f>
        <v>#REF!</v>
      </c>
      <c r="AN49" s="55">
        <f>AF49*AG49</f>
        <v>0</v>
      </c>
      <c r="AP49" s="26"/>
      <c r="AQ49" s="26"/>
      <c r="AR49"/>
      <c r="AT49" s="71"/>
      <c r="AU49" s="116"/>
      <c r="AV49" s="256"/>
      <c r="AW49" s="2"/>
      <c r="AX49" s="2"/>
      <c r="AY49" s="2"/>
      <c r="AZ49" s="2"/>
      <c r="BA49" s="2" t="e">
        <f>(#REF!/100)*$B$11</f>
        <v>#REF!</v>
      </c>
      <c r="BB49" s="55">
        <f>AT49*AU49</f>
        <v>0</v>
      </c>
      <c r="BD49" s="26"/>
      <c r="BE49" s="26"/>
      <c r="BF49"/>
      <c r="BH49" s="71"/>
      <c r="BI49" s="116"/>
      <c r="BJ49" s="256"/>
      <c r="BK49" s="2"/>
      <c r="BL49" s="2"/>
      <c r="BM49" s="2"/>
      <c r="BN49" s="2"/>
      <c r="BO49" s="2" t="e">
        <f>(#REF!/100)*$B$11</f>
        <v>#REF!</v>
      </c>
      <c r="BP49" s="55">
        <f>BH49*BI49</f>
        <v>0</v>
      </c>
      <c r="BR49" s="26"/>
      <c r="BS49" s="26"/>
      <c r="BT49"/>
      <c r="BV49" s="71"/>
      <c r="BW49" s="116"/>
      <c r="BX49" s="256"/>
      <c r="BY49" s="2"/>
      <c r="BZ49" s="2"/>
      <c r="CA49" s="2"/>
      <c r="CB49" s="2"/>
      <c r="CC49" s="2" t="e">
        <f>(#REF!/100)*$B$11</f>
        <v>#REF!</v>
      </c>
      <c r="CD49" s="55">
        <f>BV49*BW49</f>
        <v>0</v>
      </c>
      <c r="CF49" s="26"/>
      <c r="CG49" s="26"/>
      <c r="CH49" s="129">
        <f t="shared" si="55"/>
        <v>0</v>
      </c>
    </row>
    <row r="50" spans="1:87">
      <c r="A50" s="326" t="s">
        <v>57</v>
      </c>
      <c r="B50" s="326"/>
      <c r="C50" s="5"/>
      <c r="D50" s="26"/>
      <c r="E50" s="26"/>
      <c r="G50" s="26"/>
      <c r="H50" s="26"/>
      <c r="I50" s="26"/>
      <c r="J50" s="26"/>
      <c r="K50" s="5"/>
      <c r="L50" s="18">
        <f>SUM(L46:L49)</f>
        <v>0</v>
      </c>
      <c r="N50" s="5"/>
      <c r="O50" s="5"/>
      <c r="Q50" s="5"/>
      <c r="R50" s="26"/>
      <c r="S50" s="26"/>
      <c r="T50" s="26"/>
      <c r="U50" s="26"/>
      <c r="V50" s="26"/>
      <c r="W50" s="26"/>
      <c r="X50" s="26"/>
      <c r="Y50" s="26"/>
      <c r="Z50" s="18">
        <f>SUM(Z46:Z49)</f>
        <v>0</v>
      </c>
      <c r="AB50" s="5"/>
      <c r="AC50" s="5"/>
      <c r="AE50" s="5"/>
      <c r="AF50" s="26"/>
      <c r="AG50" s="26"/>
      <c r="AH50" s="26"/>
      <c r="AI50" s="26"/>
      <c r="AJ50" s="26"/>
      <c r="AK50" s="26"/>
      <c r="AL50" s="26"/>
      <c r="AM50" s="26"/>
      <c r="AN50" s="18">
        <f>SUM(AN46:AN49)</f>
        <v>0</v>
      </c>
      <c r="AP50" s="5"/>
      <c r="AQ50" s="5"/>
      <c r="AS50" s="5"/>
      <c r="AT50" s="26"/>
      <c r="AU50" s="26"/>
      <c r="AV50" s="26"/>
      <c r="AW50" s="26"/>
      <c r="AX50" s="26"/>
      <c r="AY50" s="26"/>
      <c r="AZ50" s="26"/>
      <c r="BA50" s="26"/>
      <c r="BB50" s="18">
        <f>SUM(BB46:BB49)</f>
        <v>0</v>
      </c>
      <c r="BD50" s="5"/>
      <c r="BE50" s="5"/>
      <c r="BG50" s="5"/>
      <c r="BH50" s="26"/>
      <c r="BI50" s="26"/>
      <c r="BJ50" s="26"/>
      <c r="BK50" s="26"/>
      <c r="BL50" s="26"/>
      <c r="BM50" s="26"/>
      <c r="BN50" s="26"/>
      <c r="BO50" s="26"/>
      <c r="BP50" s="18">
        <f>SUM(BP46:BP49)</f>
        <v>0</v>
      </c>
      <c r="BR50" s="5"/>
      <c r="BS50" s="5"/>
      <c r="BU50" s="5"/>
      <c r="BV50" s="26"/>
      <c r="BW50" s="26"/>
      <c r="BX50" s="26"/>
      <c r="BY50" s="26"/>
      <c r="BZ50" s="26"/>
      <c r="CA50" s="26"/>
      <c r="CB50" s="26"/>
      <c r="CC50" s="26"/>
      <c r="CD50" s="18">
        <f>SUM(CD46:CD49)</f>
        <v>0</v>
      </c>
      <c r="CF50" s="5"/>
      <c r="CG50" s="5"/>
      <c r="CH50" s="129">
        <f t="shared" si="55"/>
        <v>0</v>
      </c>
    </row>
    <row r="52" spans="1:87" ht="15" thickBot="1">
      <c r="A52" s="327" t="s">
        <v>58</v>
      </c>
      <c r="B52" s="327"/>
      <c r="C52" s="5"/>
      <c r="D52" s="5"/>
      <c r="E52" s="5"/>
      <c r="F52" s="5"/>
      <c r="G52" s="5"/>
      <c r="H52" s="5"/>
      <c r="I52" s="5"/>
      <c r="J52" s="5"/>
      <c r="K52" s="5"/>
      <c r="L52" s="52" t="s">
        <v>51</v>
      </c>
      <c r="N52" s="5"/>
      <c r="O52" s="5"/>
      <c r="S52" s="5"/>
      <c r="T52" s="5"/>
      <c r="U52" s="5"/>
      <c r="V52" s="5"/>
      <c r="W52" s="5"/>
      <c r="X52" s="5"/>
      <c r="Y52" s="5"/>
      <c r="Z52" s="52" t="s">
        <v>51</v>
      </c>
      <c r="AB52" s="5"/>
      <c r="AC52" s="5"/>
      <c r="AG52" s="5"/>
      <c r="AH52" s="5"/>
      <c r="AI52" s="5"/>
      <c r="AJ52" s="5"/>
      <c r="AK52" s="5"/>
      <c r="AL52" s="5"/>
      <c r="AM52" s="5"/>
      <c r="AN52" s="52" t="s">
        <v>51</v>
      </c>
      <c r="AP52" s="5"/>
      <c r="AQ52" s="5"/>
      <c r="AU52" s="5"/>
      <c r="AV52" s="6"/>
      <c r="AW52" s="5"/>
      <c r="AX52" s="5"/>
      <c r="AY52" s="5"/>
      <c r="AZ52" s="5"/>
      <c r="BA52" s="5"/>
      <c r="BB52" s="52" t="s">
        <v>51</v>
      </c>
      <c r="BD52" s="5"/>
      <c r="BE52" s="5"/>
      <c r="BI52" s="5"/>
      <c r="BJ52" s="6"/>
      <c r="BK52" s="5"/>
      <c r="BL52" s="5"/>
      <c r="BM52" s="5"/>
      <c r="BN52" s="5"/>
      <c r="BO52" s="5"/>
      <c r="BP52" s="52" t="s">
        <v>51</v>
      </c>
      <c r="BR52" s="5"/>
      <c r="BS52" s="5"/>
      <c r="BW52" s="5"/>
      <c r="BX52" s="6"/>
      <c r="BY52" s="5"/>
      <c r="BZ52" s="5"/>
      <c r="CA52" s="5"/>
      <c r="CB52" s="5"/>
      <c r="CC52" s="5"/>
      <c r="CD52" s="52" t="s">
        <v>51</v>
      </c>
      <c r="CF52" s="5"/>
      <c r="CG52" s="5"/>
    </row>
    <row r="53" spans="1:87">
      <c r="A53" s="328" t="s">
        <v>59</v>
      </c>
      <c r="B53" s="330"/>
      <c r="L53" s="204"/>
      <c r="Z53" s="204"/>
      <c r="AN53" s="204"/>
      <c r="BB53" s="204"/>
      <c r="BP53" s="9"/>
      <c r="CD53" s="9"/>
      <c r="CH53" s="129">
        <f t="shared" ref="CH53:CH59" si="58">SUM(L53,Z53,AN53,BB53,BP53,CD53)</f>
        <v>0</v>
      </c>
    </row>
    <row r="54" spans="1:87">
      <c r="A54" s="331" t="s">
        <v>60</v>
      </c>
      <c r="B54" s="333"/>
      <c r="L54" s="205"/>
      <c r="Z54" s="205"/>
      <c r="AN54" s="205"/>
      <c r="BB54" s="205"/>
      <c r="BP54" s="10"/>
      <c r="CD54" s="10"/>
      <c r="CH54" s="129">
        <f t="shared" si="58"/>
        <v>0</v>
      </c>
    </row>
    <row r="55" spans="1:87" ht="15" thickBot="1">
      <c r="A55" s="331" t="s">
        <v>100</v>
      </c>
      <c r="B55" s="333"/>
      <c r="L55" s="206"/>
      <c r="Z55" s="206"/>
      <c r="AN55" s="206"/>
      <c r="BB55" s="206"/>
      <c r="BP55" s="11"/>
      <c r="CD55" s="11"/>
      <c r="CH55" s="129">
        <f t="shared" si="58"/>
        <v>0</v>
      </c>
    </row>
    <row r="56" spans="1:87" ht="15" thickBot="1">
      <c r="A56" s="334" t="s">
        <v>62</v>
      </c>
      <c r="B56" s="336"/>
      <c r="L56" s="52"/>
      <c r="Z56" s="52"/>
      <c r="AN56" s="52"/>
      <c r="BB56" s="52"/>
      <c r="BP56" s="52"/>
      <c r="CD56" s="52"/>
      <c r="CH56" s="129">
        <f t="shared" si="58"/>
        <v>0</v>
      </c>
    </row>
    <row r="57" spans="1:87" ht="15" thickBot="1">
      <c r="A57" s="337"/>
      <c r="B57" s="319"/>
      <c r="L57" s="204"/>
      <c r="Z57" s="204"/>
      <c r="AN57" s="204"/>
      <c r="BB57" s="204"/>
      <c r="BP57" s="9"/>
      <c r="CD57" s="201"/>
      <c r="CH57" s="129">
        <f t="shared" si="58"/>
        <v>0</v>
      </c>
    </row>
    <row r="58" spans="1:87" ht="15" thickBot="1">
      <c r="A58" s="339"/>
      <c r="B58" s="341"/>
      <c r="L58" s="206"/>
      <c r="Z58" s="206"/>
      <c r="AN58" s="206"/>
      <c r="BB58" s="206"/>
      <c r="BD58" s="5"/>
      <c r="BE58" s="5"/>
      <c r="BP58" s="11"/>
      <c r="BR58" s="5"/>
      <c r="BS58" s="5"/>
      <c r="CD58" s="207"/>
      <c r="CF58" s="5"/>
      <c r="CG58" s="5"/>
      <c r="CH58" s="129">
        <f t="shared" si="58"/>
        <v>0</v>
      </c>
    </row>
    <row r="59" spans="1:87" s="263" customFormat="1" ht="15" thickBot="1">
      <c r="A59" s="262" t="s">
        <v>63</v>
      </c>
      <c r="B59" s="262"/>
      <c r="L59" s="265">
        <f>SUM(L53:L58)</f>
        <v>0</v>
      </c>
      <c r="X59" s="266"/>
      <c r="Y59" s="266"/>
      <c r="Z59" s="265">
        <f>SUM(Z53:Z58)</f>
        <v>0</v>
      </c>
      <c r="AA59" s="264"/>
      <c r="AB59" s="266"/>
      <c r="AC59" s="266"/>
      <c r="AD59" s="266"/>
      <c r="AE59" s="266"/>
      <c r="AF59" s="266"/>
      <c r="AG59" s="266"/>
      <c r="AH59" s="266"/>
      <c r="AI59" s="266"/>
      <c r="AJ59" s="266"/>
      <c r="AK59" s="266"/>
      <c r="AL59" s="266"/>
      <c r="AM59" s="266"/>
      <c r="AN59" s="278">
        <f>SUM(AN53:AN58)</f>
        <v>0</v>
      </c>
      <c r="AP59" s="266"/>
      <c r="AQ59" s="266"/>
      <c r="AR59" s="266"/>
      <c r="AS59" s="266"/>
      <c r="AT59" s="266"/>
      <c r="AU59" s="266"/>
      <c r="AV59" s="266"/>
      <c r="AW59" s="266"/>
      <c r="AX59" s="266"/>
      <c r="AY59" s="266"/>
      <c r="AZ59" s="266"/>
      <c r="BA59" s="266"/>
      <c r="BB59" s="265">
        <f>SUM(BB53:BB58)</f>
        <v>0</v>
      </c>
      <c r="BF59" s="266"/>
      <c r="BG59" s="266"/>
      <c r="BH59" s="266"/>
      <c r="BI59" s="266"/>
      <c r="BJ59" s="266"/>
      <c r="BK59" s="266"/>
      <c r="BL59" s="266"/>
      <c r="BM59" s="266"/>
      <c r="BN59" s="266"/>
      <c r="BO59" s="266"/>
      <c r="BP59" s="265">
        <f>SUM(BP53:BP58)</f>
        <v>0</v>
      </c>
      <c r="BT59" s="266"/>
      <c r="BU59" s="266"/>
      <c r="BV59" s="266"/>
      <c r="BW59" s="266"/>
      <c r="BX59" s="266"/>
      <c r="BY59" s="266"/>
      <c r="BZ59" s="266"/>
      <c r="CA59" s="266"/>
      <c r="CB59" s="266"/>
      <c r="CC59" s="266"/>
      <c r="CD59" s="265">
        <f>SUM(CD53:CD58)</f>
        <v>0</v>
      </c>
      <c r="CH59" s="279">
        <f t="shared" si="58"/>
        <v>0</v>
      </c>
    </row>
    <row r="60" spans="1:87">
      <c r="A60"/>
      <c r="B60"/>
      <c r="Z60" s="7"/>
    </row>
    <row r="61" spans="1:87">
      <c r="Z61" s="7"/>
      <c r="BD61" s="26"/>
      <c r="BE61" s="26"/>
      <c r="BR61" s="26"/>
      <c r="BS61" s="26"/>
      <c r="CF61" s="26"/>
      <c r="CG61" s="26"/>
    </row>
    <row r="62" spans="1:87">
      <c r="A62" s="39" t="s">
        <v>64</v>
      </c>
      <c r="B62" s="26"/>
      <c r="C62" s="26"/>
      <c r="D62" s="26"/>
      <c r="E62" s="5"/>
      <c r="F62" s="5"/>
      <c r="G62" s="5"/>
      <c r="H62" s="5"/>
      <c r="I62" s="5"/>
      <c r="J62" s="5"/>
      <c r="K62" s="26"/>
      <c r="L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7"/>
      <c r="AB62" s="26"/>
      <c r="AC62" s="26"/>
      <c r="AD62" s="26"/>
      <c r="AE62" s="26"/>
      <c r="AF62" s="26"/>
      <c r="AG62" s="26"/>
      <c r="AH62" s="25"/>
      <c r="AI62" s="26"/>
      <c r="AJ62" s="26"/>
      <c r="AK62" s="26"/>
      <c r="AL62" s="26"/>
      <c r="AM62" s="26"/>
      <c r="AN62" s="26"/>
      <c r="AP62" s="26"/>
      <c r="AQ62" s="26"/>
      <c r="AR62" s="26"/>
      <c r="AS62" s="26"/>
      <c r="AT62" s="26"/>
      <c r="AU62" s="26"/>
      <c r="AV62" s="25"/>
      <c r="AW62" s="26"/>
      <c r="AX62" s="26"/>
      <c r="AY62" s="26"/>
      <c r="AZ62" s="26"/>
      <c r="BA62" s="26"/>
      <c r="BB62" s="26"/>
      <c r="BD62" s="26"/>
      <c r="BE62" s="26"/>
      <c r="BF62" s="26"/>
      <c r="BG62" s="26"/>
      <c r="BH62" s="26"/>
      <c r="BI62" s="26"/>
      <c r="BJ62" s="25"/>
      <c r="BK62" s="26"/>
      <c r="BL62" s="26"/>
      <c r="BM62" s="26"/>
      <c r="BN62" s="26"/>
      <c r="BO62" s="26"/>
      <c r="BP62" s="26"/>
      <c r="BR62" s="26"/>
      <c r="BS62" s="26"/>
      <c r="BT62" s="26"/>
      <c r="BU62" s="26"/>
      <c r="BV62" s="26"/>
      <c r="BW62" s="26"/>
      <c r="BX62" s="25"/>
      <c r="BY62" s="26"/>
      <c r="BZ62" s="26"/>
      <c r="CA62" s="26"/>
      <c r="CB62" s="26"/>
      <c r="CC62" s="26"/>
      <c r="CD62" s="26"/>
      <c r="CF62" s="26"/>
      <c r="CG62" s="26"/>
    </row>
    <row r="63" spans="1:87">
      <c r="A63" s="26"/>
      <c r="B63" s="26"/>
      <c r="C63" s="26"/>
      <c r="D63" s="26"/>
      <c r="E63" s="5"/>
      <c r="F63" s="5"/>
      <c r="G63" s="5"/>
      <c r="H63" s="5"/>
      <c r="I63" s="5"/>
      <c r="J63" s="5"/>
      <c r="K63" s="26"/>
      <c r="L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7"/>
      <c r="AB63" s="26"/>
      <c r="AC63" s="26"/>
      <c r="AD63" s="26"/>
      <c r="AE63" s="26"/>
      <c r="AF63" s="26"/>
      <c r="AG63" s="26"/>
      <c r="AH63" s="25"/>
      <c r="AI63" s="26"/>
      <c r="AJ63" s="26"/>
      <c r="AK63" s="26"/>
      <c r="AL63" s="26"/>
      <c r="AM63" s="26"/>
      <c r="AN63"/>
      <c r="AP63" s="26"/>
      <c r="AQ63" s="26"/>
      <c r="AR63" s="26"/>
      <c r="AS63" s="26"/>
      <c r="AT63" s="26"/>
      <c r="AU63" s="26"/>
      <c r="AV63" s="25"/>
      <c r="AW63" s="26"/>
      <c r="AX63" s="26"/>
      <c r="AY63" s="26"/>
      <c r="AZ63" s="26"/>
      <c r="BA63" s="26"/>
      <c r="BB63" s="26"/>
      <c r="BD63" s="26"/>
      <c r="BF63" s="26"/>
      <c r="BG63" s="26"/>
      <c r="BH63" s="26"/>
      <c r="BI63" s="26"/>
      <c r="BJ63" s="25"/>
      <c r="BK63" s="26"/>
      <c r="BL63" s="26"/>
      <c r="BM63" s="26"/>
      <c r="BN63" s="26"/>
      <c r="BO63" s="26"/>
      <c r="BP63" s="26"/>
      <c r="BR63" s="26"/>
      <c r="BT63" s="26"/>
      <c r="BU63" s="26"/>
      <c r="BV63" s="26"/>
      <c r="BW63" s="26"/>
      <c r="BX63" s="25"/>
      <c r="BY63" s="26"/>
      <c r="BZ63" s="26"/>
      <c r="CA63" s="26"/>
      <c r="CB63" s="26"/>
      <c r="CC63" s="26"/>
      <c r="CD63" s="26"/>
      <c r="CF63" s="26"/>
      <c r="CH63" s="52"/>
    </row>
    <row r="64" spans="1:87">
      <c r="A64" s="326" t="s">
        <v>101</v>
      </c>
      <c r="B64" s="326"/>
      <c r="C64" s="26"/>
      <c r="D64" s="26"/>
      <c r="E64" s="5"/>
      <c r="F64" s="5"/>
      <c r="G64" s="5"/>
      <c r="H64" s="5"/>
      <c r="I64" s="5"/>
      <c r="J64" s="5"/>
      <c r="K64" s="26"/>
      <c r="L64" s="28">
        <f>L40+L24+L50+L59+L25</f>
        <v>0</v>
      </c>
      <c r="N64" s="26"/>
      <c r="O64" s="26"/>
      <c r="P64"/>
      <c r="Q64"/>
      <c r="R64"/>
      <c r="S64" s="26"/>
      <c r="T64" s="26"/>
      <c r="U64" s="26"/>
      <c r="V64" s="26"/>
      <c r="W64" s="26"/>
      <c r="X64" s="26"/>
      <c r="Y64" s="26"/>
      <c r="Z64" s="28">
        <f>Z40+Z24+Z50+Z59+Z25</f>
        <v>0</v>
      </c>
      <c r="AB64" s="26"/>
      <c r="AC64" s="26"/>
      <c r="AD64"/>
      <c r="AE64"/>
      <c r="AF64"/>
      <c r="AG64" s="26"/>
      <c r="AH64" s="25"/>
      <c r="AI64" s="26"/>
      <c r="AJ64" s="26"/>
      <c r="AK64" s="26"/>
      <c r="AL64" s="26"/>
      <c r="AM64" s="26"/>
      <c r="AN64" s="28">
        <f>AN40+AN24+AN50+AN59+AN25</f>
        <v>0</v>
      </c>
      <c r="AP64" s="26"/>
      <c r="AQ64" s="26"/>
      <c r="AR64"/>
      <c r="AS64"/>
      <c r="AT64"/>
      <c r="AU64" s="26"/>
      <c r="AV64" s="25"/>
      <c r="AW64" s="26"/>
      <c r="AX64" s="26"/>
      <c r="AY64" s="26"/>
      <c r="AZ64" s="26"/>
      <c r="BA64" s="26"/>
      <c r="BB64" s="28">
        <f>BB40+BB24+BB50+BB59+BB25</f>
        <v>0</v>
      </c>
      <c r="BD64" s="26"/>
      <c r="BF64"/>
      <c r="BG64"/>
      <c r="BH64"/>
      <c r="BI64" s="26"/>
      <c r="BJ64" s="25"/>
      <c r="BK64" s="26"/>
      <c r="BL64" s="26"/>
      <c r="BM64" s="26"/>
      <c r="BN64" s="26"/>
      <c r="BO64" s="26"/>
      <c r="BP64" s="28">
        <f>BP40+BP24+BP50+BP59+BP25</f>
        <v>0</v>
      </c>
      <c r="BR64" s="26"/>
      <c r="BT64"/>
      <c r="BU64"/>
      <c r="BV64"/>
      <c r="BW64" s="26"/>
      <c r="BX64" s="25"/>
      <c r="BY64" s="26"/>
      <c r="BZ64" s="26"/>
      <c r="CA64" s="26"/>
      <c r="CB64" s="26"/>
      <c r="CC64" s="26"/>
      <c r="CD64" s="28">
        <f>CD40+CD24+CD50+CD59+CD25</f>
        <v>0</v>
      </c>
      <c r="CF64" s="26"/>
      <c r="CH64" s="82">
        <f>L64+Z64+AN64+BB64+BP64+CD64</f>
        <v>0</v>
      </c>
      <c r="CI64" s="3" t="s">
        <v>102</v>
      </c>
    </row>
    <row r="65" spans="1:85">
      <c r="A65" s="326"/>
      <c r="B65" s="326"/>
      <c r="C65" s="26"/>
      <c r="D65" s="26"/>
      <c r="E65" s="5"/>
      <c r="F65" s="5"/>
      <c r="G65" s="5"/>
      <c r="H65" s="5"/>
      <c r="I65" s="5"/>
      <c r="J65" s="5"/>
      <c r="K65" s="26"/>
      <c r="L65" s="26"/>
      <c r="M65" s="16"/>
      <c r="N65" s="26"/>
      <c r="O65" s="26"/>
      <c r="P65"/>
      <c r="Q65"/>
      <c r="R65"/>
      <c r="S65" s="26"/>
      <c r="T65" s="26"/>
      <c r="U65" s="26"/>
      <c r="V65" s="26"/>
      <c r="W65" s="26"/>
      <c r="X65" s="26"/>
      <c r="Y65" s="26"/>
      <c r="Z65" s="26"/>
      <c r="AA65" s="16"/>
      <c r="AB65" s="26"/>
      <c r="AC65" s="26"/>
      <c r="AD65"/>
      <c r="AE65"/>
      <c r="AF65"/>
      <c r="AG65" s="26"/>
      <c r="AH65" s="26"/>
      <c r="AI65" s="26"/>
      <c r="AJ65" s="26"/>
      <c r="AK65" s="26"/>
      <c r="AL65" s="26"/>
      <c r="AM65" s="26"/>
      <c r="AN65" s="26"/>
      <c r="AO65" s="16"/>
      <c r="AP65" s="26"/>
      <c r="AQ65" s="26"/>
      <c r="AR65"/>
      <c r="AS65"/>
      <c r="AT65"/>
      <c r="AU65" s="26"/>
      <c r="AV65" s="26"/>
      <c r="AW65" s="26"/>
      <c r="AX65" s="26"/>
      <c r="AY65" s="26"/>
      <c r="AZ65" s="26"/>
      <c r="BA65" s="26"/>
      <c r="BB65" s="26"/>
      <c r="BC65" s="16"/>
      <c r="BD65" s="5"/>
      <c r="BE65" s="5"/>
      <c r="BF65"/>
      <c r="BG65"/>
      <c r="BH65"/>
      <c r="BI65" s="26"/>
      <c r="BJ65" s="26"/>
      <c r="BK65" s="26"/>
      <c r="BL65" s="26"/>
      <c r="BM65" s="26"/>
      <c r="BN65" s="26"/>
      <c r="BO65" s="26"/>
      <c r="BP65" s="26"/>
      <c r="BQ65" s="16"/>
      <c r="BR65" s="5"/>
      <c r="BS65" s="5"/>
      <c r="BT65"/>
      <c r="BU65"/>
      <c r="BV65"/>
      <c r="BW65" s="26"/>
      <c r="BX65" s="26"/>
      <c r="BY65" s="26"/>
      <c r="BZ65" s="26"/>
      <c r="CA65" s="26"/>
      <c r="CB65" s="26"/>
      <c r="CC65" s="26"/>
      <c r="CD65" s="26"/>
      <c r="CE65" s="16"/>
      <c r="CF65" s="5"/>
      <c r="CG65" s="5"/>
    </row>
    <row r="66" spans="1:85">
      <c r="A66" s="44" t="s">
        <v>67</v>
      </c>
      <c r="B66" s="40"/>
      <c r="C66" s="40"/>
      <c r="D66" s="40"/>
      <c r="E66" s="22"/>
      <c r="F66" s="23"/>
      <c r="G66" s="23"/>
      <c r="H66" s="23"/>
      <c r="I66" s="23"/>
      <c r="J66" s="23"/>
      <c r="K66" s="23"/>
      <c r="L66" s="23"/>
      <c r="M66" s="23"/>
      <c r="N66" s="23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8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68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68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68"/>
    </row>
    <row r="67" spans="1:85" s="269" customFormat="1" ht="16.149999999999999">
      <c r="A67" s="280" t="s">
        <v>103</v>
      </c>
      <c r="B67" s="268"/>
      <c r="AA67" s="270"/>
      <c r="AP67" s="271"/>
      <c r="AQ67" s="271"/>
      <c r="AR67" s="271"/>
      <c r="AS67" s="271"/>
      <c r="AT67" s="271"/>
      <c r="AU67" s="271"/>
      <c r="AV67" s="271"/>
      <c r="AW67" s="271"/>
      <c r="AX67" s="271"/>
      <c r="AY67" s="271"/>
      <c r="AZ67" s="271"/>
      <c r="BA67" s="271"/>
      <c r="BB67" s="271"/>
      <c r="BC67" s="271"/>
      <c r="BD67" s="271"/>
      <c r="BE67" s="271"/>
      <c r="BF67" s="271"/>
      <c r="BG67" s="271"/>
      <c r="BH67" s="271"/>
      <c r="BI67" s="271"/>
      <c r="BJ67" s="271"/>
      <c r="BK67" s="271"/>
      <c r="BL67" s="271"/>
      <c r="BM67" s="271"/>
      <c r="BN67" s="271"/>
      <c r="BO67" s="271"/>
      <c r="BP67" s="271"/>
      <c r="BQ67" s="271"/>
      <c r="BR67" s="271"/>
      <c r="BS67" s="271"/>
      <c r="BT67" s="271"/>
      <c r="BU67" s="271"/>
      <c r="BV67" s="271"/>
      <c r="BW67" s="271"/>
      <c r="BX67" s="271"/>
      <c r="BY67" s="271"/>
      <c r="BZ67" s="271"/>
      <c r="CA67" s="271"/>
      <c r="CB67" s="271"/>
      <c r="CC67" s="271"/>
      <c r="CD67" s="271"/>
      <c r="CE67" s="271"/>
      <c r="CF67" s="271"/>
      <c r="CG67" s="271"/>
    </row>
    <row r="68" spans="1:85" s="269" customFormat="1">
      <c r="A68" s="272" t="s">
        <v>104</v>
      </c>
      <c r="B68" s="268"/>
      <c r="R68" s="271"/>
      <c r="S68" s="271"/>
      <c r="T68" s="271"/>
      <c r="U68" s="271"/>
      <c r="V68" s="271"/>
      <c r="W68" s="271"/>
      <c r="X68" s="271"/>
      <c r="Y68" s="271"/>
      <c r="Z68" s="271"/>
      <c r="AA68" s="273"/>
      <c r="AB68" s="271"/>
      <c r="AC68" s="271"/>
      <c r="AD68" s="271"/>
      <c r="AE68" s="271"/>
      <c r="AF68" s="271"/>
      <c r="AG68" s="271"/>
      <c r="AH68" s="271"/>
      <c r="AI68" s="271"/>
      <c r="AJ68" s="271"/>
      <c r="AK68" s="271"/>
      <c r="AL68" s="271"/>
      <c r="AM68" s="271"/>
      <c r="AN68" s="271"/>
      <c r="AO68" s="271"/>
      <c r="AP68" s="271"/>
      <c r="AQ68" s="271"/>
      <c r="AR68" s="271"/>
      <c r="AS68" s="271"/>
      <c r="AT68" s="271"/>
      <c r="AU68" s="271"/>
      <c r="AV68" s="271"/>
      <c r="AW68" s="271"/>
      <c r="AX68" s="271"/>
      <c r="AY68" s="271"/>
      <c r="AZ68" s="271"/>
      <c r="BA68" s="271"/>
      <c r="BB68" s="271"/>
      <c r="BC68" s="271"/>
      <c r="BD68" s="271"/>
      <c r="BE68" s="271"/>
      <c r="BF68" s="271"/>
      <c r="BG68" s="271"/>
      <c r="BH68" s="271"/>
      <c r="BI68" s="271"/>
      <c r="BJ68" s="271"/>
      <c r="BK68" s="271"/>
      <c r="BL68" s="271"/>
      <c r="BM68" s="271"/>
      <c r="BN68" s="271"/>
      <c r="BO68" s="271"/>
      <c r="BP68" s="271"/>
      <c r="BQ68" s="271"/>
      <c r="BR68" s="271"/>
      <c r="BS68" s="271"/>
      <c r="BT68" s="271"/>
      <c r="BU68" s="271"/>
      <c r="BV68" s="271"/>
      <c r="BW68" s="271"/>
      <c r="BX68" s="271"/>
      <c r="BY68" s="271"/>
      <c r="BZ68" s="271"/>
      <c r="CA68" s="271"/>
      <c r="CB68" s="271"/>
      <c r="CC68" s="271"/>
      <c r="CD68" s="271"/>
      <c r="CE68" s="271"/>
      <c r="CF68" s="271"/>
      <c r="CG68" s="271"/>
    </row>
    <row r="69" spans="1:85" s="269" customFormat="1">
      <c r="A69" s="272" t="s">
        <v>105</v>
      </c>
      <c r="B69" s="274"/>
      <c r="C69" s="274"/>
      <c r="D69" s="274"/>
      <c r="E69" s="275"/>
      <c r="F69" s="276"/>
      <c r="G69" s="276"/>
      <c r="H69" s="276"/>
      <c r="I69" s="276"/>
      <c r="J69" s="276"/>
      <c r="K69" s="276"/>
      <c r="L69" s="276"/>
      <c r="M69" s="276"/>
      <c r="N69" s="276"/>
      <c r="O69" s="271"/>
      <c r="P69" s="271"/>
      <c r="Q69" s="271"/>
      <c r="X69" s="271"/>
      <c r="Y69" s="271"/>
      <c r="Z69" s="271"/>
      <c r="AA69" s="273"/>
      <c r="AB69" s="271"/>
      <c r="AC69" s="271"/>
      <c r="AD69" s="271"/>
      <c r="AE69" s="271"/>
      <c r="AF69" s="271"/>
      <c r="AG69" s="271"/>
      <c r="AH69" s="271"/>
      <c r="AI69" s="271"/>
      <c r="AJ69" s="271"/>
      <c r="AK69" s="271"/>
      <c r="AL69" s="271"/>
      <c r="AM69" s="271"/>
      <c r="AN69" s="271"/>
      <c r="AO69" s="271"/>
      <c r="AP69" s="271"/>
      <c r="AQ69" s="271"/>
      <c r="AR69" s="271"/>
      <c r="AS69" s="271"/>
      <c r="AT69" s="271"/>
      <c r="AU69" s="271"/>
      <c r="AV69" s="271"/>
      <c r="AW69" s="271"/>
      <c r="AX69" s="271"/>
      <c r="AY69" s="271"/>
      <c r="AZ69" s="271"/>
      <c r="BA69" s="271"/>
      <c r="BB69" s="271"/>
      <c r="BC69" s="271"/>
      <c r="BD69" s="271"/>
      <c r="BE69" s="271"/>
      <c r="BF69" s="271"/>
      <c r="BG69" s="271"/>
      <c r="BH69" s="271"/>
      <c r="BI69" s="271"/>
      <c r="BJ69" s="271"/>
      <c r="BK69" s="271"/>
      <c r="BL69" s="271"/>
      <c r="BM69" s="271"/>
      <c r="BN69" s="271"/>
      <c r="BO69" s="271"/>
      <c r="BP69" s="271"/>
      <c r="BQ69" s="271"/>
      <c r="BR69" s="271"/>
      <c r="BS69" s="271"/>
      <c r="BT69" s="271"/>
      <c r="BU69" s="271"/>
      <c r="BV69" s="271"/>
      <c r="BW69" s="271"/>
      <c r="BX69" s="271"/>
      <c r="BY69" s="271"/>
      <c r="BZ69" s="271"/>
      <c r="CA69" s="271"/>
      <c r="CB69" s="271"/>
      <c r="CC69" s="271"/>
      <c r="CD69" s="271"/>
      <c r="CE69" s="271"/>
      <c r="CF69" s="271"/>
      <c r="CG69" s="271"/>
    </row>
    <row r="70" spans="1:85" s="269" customFormat="1">
      <c r="A70" s="282" t="s">
        <v>106</v>
      </c>
      <c r="B70" s="268"/>
      <c r="R70" s="271"/>
      <c r="S70" s="271"/>
      <c r="T70" s="271"/>
      <c r="U70" s="271"/>
      <c r="V70" s="271"/>
      <c r="W70" s="271"/>
      <c r="X70" s="271"/>
      <c r="Y70" s="271"/>
      <c r="Z70" s="271"/>
      <c r="AA70" s="273"/>
      <c r="AB70" s="271"/>
      <c r="AC70" s="271"/>
      <c r="AD70" s="271"/>
      <c r="AE70" s="271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  <c r="AW70" s="271"/>
      <c r="AX70" s="271"/>
      <c r="AY70" s="271"/>
      <c r="AZ70" s="271"/>
      <c r="BA70" s="271"/>
      <c r="BB70" s="271"/>
      <c r="BC70" s="271"/>
      <c r="BD70" s="271"/>
      <c r="BE70" s="271"/>
      <c r="BF70" s="271"/>
      <c r="BG70" s="271"/>
      <c r="BH70" s="271"/>
      <c r="BI70" s="271"/>
      <c r="BJ70" s="271"/>
      <c r="BK70" s="271"/>
      <c r="BL70" s="271"/>
      <c r="BM70" s="271"/>
      <c r="BN70" s="271"/>
      <c r="BO70" s="271"/>
      <c r="BP70" s="271"/>
      <c r="BQ70" s="271"/>
      <c r="BR70" s="271"/>
      <c r="BS70" s="271"/>
      <c r="BT70" s="271"/>
      <c r="BU70" s="271"/>
      <c r="BV70" s="271"/>
      <c r="BW70" s="271"/>
      <c r="BX70" s="271"/>
      <c r="BY70" s="271"/>
      <c r="BZ70" s="271"/>
      <c r="CA70" s="271"/>
      <c r="CB70" s="271"/>
      <c r="CC70" s="271"/>
      <c r="CD70" s="271"/>
      <c r="CE70" s="271"/>
      <c r="CF70" s="271"/>
      <c r="CG70" s="271"/>
    </row>
    <row r="71" spans="1:85" s="269" customFormat="1" ht="16.149999999999999">
      <c r="A71" s="277" t="s">
        <v>107</v>
      </c>
      <c r="B71" s="267"/>
      <c r="C71" s="267"/>
      <c r="D71" s="267"/>
      <c r="E71" s="281"/>
      <c r="F71" s="281"/>
      <c r="G71" s="281"/>
      <c r="H71" s="281"/>
      <c r="I71" s="281"/>
      <c r="J71" s="281"/>
      <c r="K71" s="281"/>
      <c r="L71" s="281"/>
      <c r="M71" s="281"/>
      <c r="N71" s="28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  <c r="AA71" s="273"/>
      <c r="AB71" s="271"/>
      <c r="AC71" s="271"/>
      <c r="AD71" s="271"/>
      <c r="AE71" s="271"/>
      <c r="AF71" s="271"/>
      <c r="AG71" s="271"/>
      <c r="AH71" s="271"/>
      <c r="AI71" s="271"/>
      <c r="AJ71" s="271"/>
      <c r="AK71" s="271"/>
      <c r="AL71" s="271"/>
      <c r="AM71" s="271"/>
      <c r="AN71" s="271"/>
      <c r="AO71" s="271"/>
      <c r="AP71" s="271"/>
      <c r="AQ71" s="271"/>
      <c r="AR71" s="271"/>
      <c r="AS71" s="271"/>
      <c r="AT71" s="271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271"/>
      <c r="BI71" s="271"/>
      <c r="BJ71" s="271"/>
      <c r="BK71" s="271"/>
      <c r="BL71" s="271"/>
      <c r="BM71" s="271"/>
      <c r="BN71" s="271"/>
      <c r="BO71" s="271"/>
      <c r="BP71" s="271"/>
      <c r="BQ71" s="271"/>
      <c r="BR71" s="271"/>
      <c r="BS71" s="271"/>
      <c r="BT71" s="271"/>
      <c r="BU71" s="271"/>
      <c r="BV71" s="271"/>
      <c r="BW71" s="271"/>
      <c r="BX71" s="271"/>
      <c r="BY71" s="271"/>
      <c r="BZ71" s="271"/>
      <c r="CA71" s="271"/>
      <c r="CB71" s="271"/>
      <c r="CC71" s="271"/>
      <c r="CD71" s="271"/>
      <c r="CE71" s="271"/>
      <c r="CF71" s="271"/>
      <c r="CG71" s="271"/>
    </row>
    <row r="72" spans="1:8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BF72"/>
      <c r="BT72"/>
    </row>
    <row r="73" spans="1:85">
      <c r="B73"/>
      <c r="E73" s="22"/>
      <c r="F73" s="23"/>
      <c r="G73" s="23"/>
      <c r="H73" s="23"/>
      <c r="I73" s="23"/>
      <c r="J73" s="23"/>
      <c r="K73" s="23"/>
      <c r="L73" s="23"/>
      <c r="M73" s="23"/>
      <c r="N73" s="23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8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</row>
    <row r="74" spans="1:85">
      <c r="B74" s="40"/>
      <c r="C74" s="40"/>
      <c r="D74" s="40"/>
      <c r="E74" s="22"/>
      <c r="F74" s="23"/>
      <c r="G74" s="23"/>
      <c r="H74" s="23"/>
      <c r="I74" s="23"/>
      <c r="J74" s="23"/>
      <c r="K74" s="23"/>
      <c r="L74" s="23"/>
      <c r="M74" s="23"/>
      <c r="N74" s="23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8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</row>
    <row r="75" spans="1:85">
      <c r="A75"/>
      <c r="B75"/>
    </row>
    <row r="78" spans="1:85">
      <c r="A78" s="73"/>
      <c r="B78" s="73"/>
      <c r="C78" s="73"/>
      <c r="D78" s="73"/>
    </row>
    <row r="79" spans="1:85">
      <c r="A79" s="74"/>
      <c r="B79" s="73"/>
      <c r="C79" s="75"/>
      <c r="D79" s="75"/>
    </row>
    <row r="81" spans="1:88">
      <c r="B81" s="52"/>
      <c r="D81" s="72"/>
    </row>
    <row r="82" spans="1:88">
      <c r="A82" s="26"/>
      <c r="B82" s="33"/>
      <c r="C82" s="33"/>
      <c r="D82" s="33"/>
      <c r="E82" s="33"/>
      <c r="F82" s="124"/>
      <c r="G82" s="124"/>
      <c r="H82" s="124"/>
      <c r="I82" s="124"/>
      <c r="J82" s="124"/>
      <c r="K82" s="33"/>
      <c r="L82" s="33"/>
      <c r="M82" s="33"/>
      <c r="N82" s="33"/>
      <c r="O82" s="33"/>
      <c r="P82" s="33"/>
      <c r="Q82" s="33"/>
      <c r="R82" s="33"/>
      <c r="S82" s="33"/>
      <c r="T82" s="124"/>
      <c r="U82" s="124"/>
      <c r="V82" s="124"/>
      <c r="W82" s="124"/>
      <c r="X82" s="124"/>
      <c r="Y82" s="124"/>
      <c r="Z82" s="124"/>
      <c r="AA82" s="38"/>
      <c r="AB82" s="33"/>
      <c r="AC82" s="33"/>
      <c r="AD82" s="33"/>
      <c r="AE82" s="33"/>
      <c r="AF82" s="33"/>
      <c r="AG82" s="33"/>
      <c r="AH82" s="124"/>
      <c r="AI82" s="124"/>
      <c r="AJ82" s="124"/>
      <c r="AK82" s="124"/>
      <c r="AL82" s="124"/>
      <c r="AM82" s="124"/>
      <c r="AN82" s="124"/>
      <c r="AO82" s="33"/>
      <c r="AP82" s="33"/>
      <c r="AQ82" s="33"/>
      <c r="AR82" s="33"/>
      <c r="AS82" s="33"/>
      <c r="AT82" s="33"/>
      <c r="AU82" s="33"/>
      <c r="AV82" s="124"/>
      <c r="AW82" s="124"/>
      <c r="AX82" s="124"/>
      <c r="AY82" s="124"/>
      <c r="AZ82" s="124"/>
      <c r="BA82" s="124"/>
      <c r="BB82" s="124"/>
      <c r="BC82" s="33"/>
      <c r="BD82" s="33"/>
      <c r="BE82" s="4"/>
      <c r="BF82" s="33"/>
      <c r="BG82" s="33"/>
      <c r="BH82" s="33"/>
      <c r="BI82" s="33"/>
      <c r="BJ82" s="124"/>
      <c r="BK82" s="124"/>
      <c r="BL82" s="124"/>
      <c r="BM82" s="124"/>
      <c r="BN82" s="124"/>
      <c r="BO82" s="124"/>
      <c r="BP82" s="124"/>
      <c r="BQ82" s="33"/>
      <c r="BR82" s="33"/>
      <c r="BS82" s="4"/>
      <c r="BT82" s="33"/>
      <c r="BU82" s="33"/>
      <c r="BV82" s="33"/>
      <c r="BW82" s="33"/>
      <c r="BX82" s="124"/>
      <c r="BY82" s="124"/>
      <c r="BZ82" s="124"/>
      <c r="CA82" s="124"/>
      <c r="CB82" s="124"/>
      <c r="CC82" s="124"/>
      <c r="CD82" s="124"/>
      <c r="CE82" s="33"/>
      <c r="CF82" s="33"/>
      <c r="CG82" s="4"/>
    </row>
    <row r="83" spans="1:88">
      <c r="A83" s="5"/>
      <c r="B83" s="96"/>
      <c r="C83" s="125"/>
      <c r="D83" s="125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42"/>
      <c r="P83" s="96"/>
      <c r="Q83" s="125"/>
      <c r="R83" s="125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  <c r="AC83" s="42"/>
      <c r="AD83" s="96"/>
      <c r="AE83" s="125"/>
      <c r="AF83" s="125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42"/>
      <c r="AR83" s="96"/>
      <c r="AS83" s="125"/>
      <c r="AT83" s="125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5"/>
      <c r="BF83" s="96"/>
      <c r="BG83" s="125"/>
      <c r="BH83" s="125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5"/>
      <c r="BT83" s="96"/>
      <c r="BU83" s="125"/>
      <c r="BV83" s="125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5"/>
      <c r="CH83" s="81"/>
      <c r="CI83" s="76"/>
      <c r="CJ83" s="80"/>
    </row>
    <row r="84" spans="1:88">
      <c r="A84" s="66"/>
      <c r="B84" s="127"/>
      <c r="C84" s="128"/>
      <c r="D84" s="51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5"/>
      <c r="P84" s="127"/>
      <c r="Q84" s="128"/>
      <c r="R84" s="51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5"/>
      <c r="AD84" s="127"/>
      <c r="AE84" s="128"/>
      <c r="AF84" s="51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5"/>
      <c r="AR84" s="127"/>
      <c r="AS84" s="128"/>
      <c r="AT84" s="51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5"/>
      <c r="BF84" s="127"/>
      <c r="BG84" s="128"/>
      <c r="BH84" s="51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5"/>
      <c r="BT84" s="127"/>
      <c r="BU84" s="128"/>
      <c r="BV84" s="51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5"/>
      <c r="CH84" s="129"/>
      <c r="CI84" s="78">
        <f t="shared" ref="CI84:CI90" si="59">SUM(M84,AA84,AO84,BC84)</f>
        <v>0</v>
      </c>
      <c r="CJ84" s="78" t="e">
        <f>SUM(#REF!,#REF!,#REF!,#REF!)</f>
        <v>#REF!</v>
      </c>
    </row>
    <row r="85" spans="1:88">
      <c r="A85" s="66"/>
      <c r="B85" s="127"/>
      <c r="C85" s="128"/>
      <c r="D85" s="51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5"/>
      <c r="P85" s="127"/>
      <c r="Q85" s="128"/>
      <c r="R85" s="51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5"/>
      <c r="AD85" s="127"/>
      <c r="AE85" s="128"/>
      <c r="AF85" s="51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5"/>
      <c r="AR85" s="127"/>
      <c r="AS85" s="128"/>
      <c r="AT85" s="51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5"/>
      <c r="BF85" s="127"/>
      <c r="BG85" s="128"/>
      <c r="BH85" s="51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5"/>
      <c r="BT85" s="127"/>
      <c r="BU85" s="128"/>
      <c r="BV85" s="51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5"/>
      <c r="CH85" s="129"/>
      <c r="CI85" s="78">
        <f t="shared" si="59"/>
        <v>0</v>
      </c>
      <c r="CJ85" s="78" t="e">
        <f>SUM(#REF!,#REF!,#REF!,#REF!)</f>
        <v>#REF!</v>
      </c>
    </row>
    <row r="86" spans="1:88">
      <c r="A86" s="66"/>
      <c r="B86" s="127"/>
      <c r="C86" s="128"/>
      <c r="D86" s="51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5"/>
      <c r="P86" s="127"/>
      <c r="Q86" s="128"/>
      <c r="R86" s="51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5"/>
      <c r="AD86" s="127"/>
      <c r="AE86" s="128"/>
      <c r="AF86" s="51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5"/>
      <c r="AR86" s="127"/>
      <c r="AS86" s="128"/>
      <c r="AT86" s="51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5"/>
      <c r="BF86" s="127"/>
      <c r="BG86" s="128"/>
      <c r="BH86" s="51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5"/>
      <c r="BT86" s="127"/>
      <c r="BU86" s="128"/>
      <c r="BV86" s="51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5"/>
      <c r="CH86" s="129"/>
      <c r="CI86" s="78">
        <f t="shared" si="59"/>
        <v>0</v>
      </c>
      <c r="CJ86" s="78" t="e">
        <f>SUM(#REF!,#REF!,#REF!,#REF!)</f>
        <v>#REF!</v>
      </c>
    </row>
    <row r="87" spans="1:88">
      <c r="A87" s="66"/>
      <c r="B87" s="127"/>
      <c r="C87" s="128"/>
      <c r="D87" s="51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5"/>
      <c r="P87" s="127"/>
      <c r="Q87" s="128"/>
      <c r="R87" s="51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5"/>
      <c r="AD87" s="127"/>
      <c r="AE87" s="128"/>
      <c r="AF87" s="51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5"/>
      <c r="AR87" s="127"/>
      <c r="AS87" s="128"/>
      <c r="AT87" s="51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5"/>
      <c r="BF87" s="127"/>
      <c r="BG87" s="128"/>
      <c r="BH87" s="51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5"/>
      <c r="BT87" s="127"/>
      <c r="BU87" s="128"/>
      <c r="BV87" s="51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5"/>
      <c r="CH87" s="129"/>
      <c r="CI87" s="78">
        <f t="shared" si="59"/>
        <v>0</v>
      </c>
      <c r="CJ87" s="78" t="e">
        <f>SUM(#REF!,#REF!,#REF!,#REF!)</f>
        <v>#REF!</v>
      </c>
    </row>
    <row r="88" spans="1:88">
      <c r="A88" s="66"/>
      <c r="B88" s="127"/>
      <c r="C88" s="128"/>
      <c r="D88" s="51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5"/>
      <c r="P88" s="127"/>
      <c r="Q88" s="128"/>
      <c r="R88" s="51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5"/>
      <c r="AD88" s="127"/>
      <c r="AE88" s="128"/>
      <c r="AF88" s="51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5"/>
      <c r="AR88" s="127"/>
      <c r="AS88" s="128"/>
      <c r="AT88" s="51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5"/>
      <c r="BF88" s="127"/>
      <c r="BG88" s="128"/>
      <c r="BH88" s="51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5"/>
      <c r="BT88" s="127"/>
      <c r="BU88" s="128"/>
      <c r="BV88" s="51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5"/>
      <c r="CH88" s="129"/>
      <c r="CI88" s="78">
        <f t="shared" si="59"/>
        <v>0</v>
      </c>
      <c r="CJ88" s="78" t="e">
        <f>SUM(#REF!,#REF!,#REF!,#REF!)</f>
        <v>#REF!</v>
      </c>
    </row>
    <row r="89" spans="1:88">
      <c r="A89" s="66"/>
      <c r="B89" s="127"/>
      <c r="C89" s="128"/>
      <c r="D89" s="51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5"/>
      <c r="P89" s="127"/>
      <c r="Q89" s="128"/>
      <c r="R89" s="51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5"/>
      <c r="AD89" s="127"/>
      <c r="AE89" s="128"/>
      <c r="AF89" s="51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5"/>
      <c r="AR89" s="127"/>
      <c r="AS89" s="128"/>
      <c r="AT89" s="51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5"/>
      <c r="BF89" s="127"/>
      <c r="BG89" s="128"/>
      <c r="BH89" s="51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5"/>
      <c r="BT89" s="127"/>
      <c r="BU89" s="128"/>
      <c r="BV89" s="51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5"/>
      <c r="CH89" s="129"/>
      <c r="CI89" s="78">
        <f t="shared" si="59"/>
        <v>0</v>
      </c>
      <c r="CJ89" s="78" t="e">
        <f>SUM(#REF!,#REF!,#REF!,#REF!)</f>
        <v>#REF!</v>
      </c>
    </row>
    <row r="90" spans="1:88">
      <c r="A90" s="66"/>
      <c r="B90" s="127"/>
      <c r="C90" s="128"/>
      <c r="D90" s="51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5"/>
      <c r="P90" s="127"/>
      <c r="Q90" s="128"/>
      <c r="R90" s="51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5"/>
      <c r="AD90" s="127"/>
      <c r="AE90" s="128"/>
      <c r="AF90" s="51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5"/>
      <c r="AR90" s="127"/>
      <c r="AS90" s="128"/>
      <c r="AT90" s="51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5"/>
      <c r="BF90" s="127"/>
      <c r="BG90" s="128"/>
      <c r="BH90" s="51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5"/>
      <c r="BT90" s="127"/>
      <c r="BU90" s="128"/>
      <c r="BV90" s="51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5"/>
      <c r="CH90" s="129"/>
      <c r="CI90" s="78">
        <f t="shared" si="59"/>
        <v>0</v>
      </c>
      <c r="CJ90" s="78" t="e">
        <f>SUM(#REF!,#REF!,#REF!,#REF!)</f>
        <v>#REF!</v>
      </c>
    </row>
  </sheetData>
  <sheetProtection algorithmName="SHA-512" hashValue="Dd016AVj7G2ZK4ahVFa6r6ndtJORRzxa8LsO1fh138BWDrM8XpZ5a6uvbYOHeeM7o63bo0cO4NGcnONHxqcpWg==" saltValue="PoyyMIajVEElxOSZX1rMvw==" spinCount="100000" sheet="1" selectLockedCells="1"/>
  <mergeCells count="27">
    <mergeCell ref="A58:B58"/>
    <mergeCell ref="A64:B64"/>
    <mergeCell ref="A65:B65"/>
    <mergeCell ref="A34:B34"/>
    <mergeCell ref="A35:B35"/>
    <mergeCell ref="A36:B36"/>
    <mergeCell ref="A56:B56"/>
    <mergeCell ref="A57:B57"/>
    <mergeCell ref="A37:B37"/>
    <mergeCell ref="A38:B38"/>
    <mergeCell ref="A39:B39"/>
    <mergeCell ref="A29:B29"/>
    <mergeCell ref="A55:B55"/>
    <mergeCell ref="A40:B40"/>
    <mergeCell ref="A45:B45"/>
    <mergeCell ref="A50:B50"/>
    <mergeCell ref="A52:B52"/>
    <mergeCell ref="A53:B53"/>
    <mergeCell ref="A54:B54"/>
    <mergeCell ref="A46:B46"/>
    <mergeCell ref="A30:B30"/>
    <mergeCell ref="A31:B31"/>
    <mergeCell ref="A32:B32"/>
    <mergeCell ref="A33:B33"/>
    <mergeCell ref="A47:B47"/>
    <mergeCell ref="A48:B48"/>
    <mergeCell ref="A49:B49"/>
  </mergeCells>
  <phoneticPr fontId="34" type="noConversion"/>
  <conditionalFormatting sqref="B9">
    <cfRule type="cellIs" dxfId="27" priority="1" operator="greaterThan">
      <formula>0.511</formula>
    </cfRule>
    <cfRule type="cellIs" dxfId="26" priority="2" operator="lessThanOrEqual">
      <formula>0.511</formula>
    </cfRule>
  </conditionalFormatting>
  <conditionalFormatting sqref="L25">
    <cfRule type="cellIs" dxfId="25" priority="11" operator="greaterThan">
      <formula>$F$24</formula>
    </cfRule>
  </conditionalFormatting>
  <conditionalFormatting sqref="Z25">
    <cfRule type="cellIs" dxfId="24" priority="10" operator="greaterThan">
      <formula>$T$24</formula>
    </cfRule>
  </conditionalFormatting>
  <conditionalFormatting sqref="AN25">
    <cfRule type="cellIs" dxfId="23" priority="7" operator="greaterThan">
      <formula>$AH$24</formula>
    </cfRule>
  </conditionalFormatting>
  <dataValidations disablePrompts="1" count="2">
    <dataValidation type="decimal" allowBlank="1" showInputMessage="1" showErrorMessage="1" sqref="B11:D11" xr:uid="{0A7B364D-F58C-4826-887C-FC1F52B404A5}">
      <formula1>0</formula1>
      <formula2>16</formula2>
    </dataValidation>
    <dataValidation type="decimal" allowBlank="1" showInputMessage="1" showErrorMessage="1" sqref="L25 Z25 AN25 BB25 BP25 CD25" xr:uid="{D2267617-471C-4C86-A105-7282AA829836}">
      <formula1>0</formula1>
      <formula2>F24</formula2>
    </dataValidation>
  </dataValidations>
  <pageMargins left="0.7" right="0.7" top="0.75" bottom="0.75" header="0.3" footer="0.3"/>
  <pageSetup paperSize="9" scale="35" orientation="landscape" r:id="rId1"/>
  <ignoredErrors>
    <ignoredError sqref="CH51:CH52 CH41:CH45 CH26:CH29 CH60:CH63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4024F-A53E-44DD-9828-B60967222F9B}">
  <sheetPr codeName="Blad3">
    <pageSetUpPr fitToPage="1"/>
  </sheetPr>
  <dimension ref="A1:CJ90"/>
  <sheetViews>
    <sheetView showZeros="0" zoomScaleNormal="100" workbookViewId="0">
      <selection activeCell="B18" sqref="B18"/>
    </sheetView>
  </sheetViews>
  <sheetFormatPr defaultColWidth="9.140625" defaultRowHeight="14.45" outlineLevelCol="2"/>
  <cols>
    <col min="1" max="1" width="43.42578125" style="3" customWidth="1"/>
    <col min="2" max="2" width="15.85546875" style="3" customWidth="1"/>
    <col min="3" max="3" width="8.5703125" style="3" customWidth="1"/>
    <col min="4" max="4" width="9" style="3" customWidth="1"/>
    <col min="5" max="5" width="11.5703125" style="3" customWidth="1"/>
    <col min="6" max="10" width="13.5703125" style="3" hidden="1" customWidth="1" outlineLevel="1"/>
    <col min="11" max="11" width="12.5703125" style="3" hidden="1" customWidth="1" collapsed="1"/>
    <col min="12" max="12" width="12.5703125" style="3" customWidth="1"/>
    <col min="13" max="13" width="12.5703125" style="3" hidden="1" customWidth="1" outlineLevel="1"/>
    <col min="14" max="14" width="12.5703125" style="3" customWidth="1" collapsed="1"/>
    <col min="15" max="15" width="3.5703125" style="3" customWidth="1"/>
    <col min="16" max="16" width="5.5703125" style="3" customWidth="1"/>
    <col min="17" max="17" width="8.5703125" style="3" customWidth="1"/>
    <col min="18" max="18" width="9" style="3" customWidth="1"/>
    <col min="19" max="19" width="10.5703125" style="3" customWidth="1"/>
    <col min="20" max="24" width="13.5703125" style="3" hidden="1" customWidth="1" outlineLevel="1"/>
    <col min="25" max="25" width="12.5703125" style="3" hidden="1" customWidth="1" collapsed="1"/>
    <col min="26" max="26" width="12.5703125" style="3" customWidth="1"/>
    <col min="27" max="27" width="12.5703125" style="7" hidden="1" customWidth="1" outlineLevel="1"/>
    <col min="28" max="28" width="12.5703125" style="3" customWidth="1" collapsed="1"/>
    <col min="29" max="29" width="2.85546875" style="3" customWidth="1"/>
    <col min="30" max="30" width="5.5703125" style="3" customWidth="1"/>
    <col min="31" max="31" width="9.5703125" style="3" customWidth="1"/>
    <col min="32" max="32" width="10.42578125" style="3" customWidth="1"/>
    <col min="33" max="33" width="10.85546875" style="3" customWidth="1"/>
    <col min="34" max="38" width="13.5703125" style="3" hidden="1" customWidth="1" outlineLevel="1"/>
    <col min="39" max="39" width="12.5703125" style="3" hidden="1" customWidth="1" collapsed="1"/>
    <col min="40" max="40" width="12.5703125" style="3" customWidth="1"/>
    <col min="41" max="41" width="12.5703125" style="3" hidden="1" customWidth="1" outlineLevel="1"/>
    <col min="42" max="42" width="12.5703125" style="3" customWidth="1" collapsed="1"/>
    <col min="43" max="43" width="3.140625" style="3" customWidth="1"/>
    <col min="44" max="44" width="5.5703125" style="3" customWidth="1"/>
    <col min="45" max="45" width="10.42578125" style="3" customWidth="1"/>
    <col min="46" max="46" width="8.85546875" style="3" customWidth="1"/>
    <col min="47" max="47" width="9.5703125" style="3" customWidth="1"/>
    <col min="48" max="52" width="13.5703125" style="3" hidden="1" customWidth="1" outlineLevel="1"/>
    <col min="53" max="53" width="12.5703125" style="3" hidden="1" customWidth="1" collapsed="1"/>
    <col min="54" max="54" width="12.5703125" style="3" customWidth="1"/>
    <col min="55" max="55" width="12.5703125" style="3" hidden="1" customWidth="1" outlineLevel="1"/>
    <col min="56" max="56" width="12.5703125" style="3" customWidth="1" collapsed="1"/>
    <col min="57" max="57" width="3.140625" style="3" customWidth="1"/>
    <col min="58" max="58" width="5.5703125" style="3" hidden="1" customWidth="1" outlineLevel="1"/>
    <col min="59" max="59" width="10.42578125" style="3" hidden="1" customWidth="1" outlineLevel="1"/>
    <col min="60" max="60" width="11.42578125" style="3" hidden="1" customWidth="1" outlineLevel="1"/>
    <col min="61" max="61" width="10.85546875" style="3" hidden="1" customWidth="1" outlineLevel="1"/>
    <col min="62" max="66" width="13.5703125" style="3" hidden="1" customWidth="1" outlineLevel="2"/>
    <col min="67" max="67" width="12.5703125" style="3" hidden="1" customWidth="1" outlineLevel="1" collapsed="1"/>
    <col min="68" max="68" width="12.5703125" style="3" hidden="1" customWidth="1" outlineLevel="1"/>
    <col min="69" max="69" width="12.5703125" style="3" hidden="1" customWidth="1" outlineLevel="2"/>
    <col min="70" max="70" width="12.5703125" style="3" hidden="1" customWidth="1" outlineLevel="1" collapsed="1"/>
    <col min="71" max="71" width="3.140625" style="3" hidden="1" customWidth="1" outlineLevel="1"/>
    <col min="72" max="72" width="5.5703125" style="3" hidden="1" customWidth="1" outlineLevel="1"/>
    <col min="73" max="74" width="10.42578125" style="3" hidden="1" customWidth="1" outlineLevel="1"/>
    <col min="75" max="75" width="9.5703125" style="3" hidden="1" customWidth="1" outlineLevel="1"/>
    <col min="76" max="80" width="13.5703125" style="3" hidden="1" customWidth="1" outlineLevel="2"/>
    <col min="81" max="81" width="12.5703125" style="3" hidden="1" customWidth="1" outlineLevel="1" collapsed="1"/>
    <col min="82" max="82" width="12.5703125" style="3" hidden="1" customWidth="1" outlineLevel="1"/>
    <col min="83" max="83" width="12.5703125" style="3" hidden="1" customWidth="1" outlineLevel="2"/>
    <col min="84" max="84" width="12.5703125" style="3" hidden="1" customWidth="1" outlineLevel="1" collapsed="1"/>
    <col min="85" max="85" width="4.42578125" style="3" customWidth="1" collapsed="1"/>
    <col min="86" max="86" width="12" style="3" customWidth="1"/>
    <col min="87" max="87" width="10.5703125" style="3" customWidth="1"/>
    <col min="88" max="88" width="9.140625" style="3" customWidth="1"/>
    <col min="89" max="16384" width="9.140625" style="3"/>
  </cols>
  <sheetData>
    <row r="1" spans="1:88" ht="15.6">
      <c r="A1" s="29"/>
      <c r="B1" s="92" t="s">
        <v>75</v>
      </c>
      <c r="C1" s="93"/>
      <c r="E1" s="77" t="s">
        <v>76</v>
      </c>
      <c r="F1" s="102"/>
      <c r="G1" s="103"/>
      <c r="H1" s="87"/>
      <c r="I1" s="87"/>
      <c r="J1" s="87"/>
      <c r="K1" s="32"/>
      <c r="L1" s="32"/>
      <c r="M1" s="87"/>
      <c r="N1" s="32"/>
      <c r="O1"/>
      <c r="P1"/>
      <c r="Q1"/>
      <c r="R1"/>
      <c r="W1" s="89"/>
      <c r="X1" s="89"/>
      <c r="Y1" s="89"/>
      <c r="Z1" s="89"/>
      <c r="AA1" s="90"/>
      <c r="AB1" s="89"/>
      <c r="AC1" s="89"/>
      <c r="AD1" s="89"/>
      <c r="AE1" s="89"/>
      <c r="AF1" s="89"/>
      <c r="AG1" s="89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F1"/>
      <c r="BG1"/>
      <c r="BH1"/>
      <c r="BI1"/>
      <c r="BJ1"/>
      <c r="BK1"/>
      <c r="BL1"/>
      <c r="BM1"/>
      <c r="BN1"/>
      <c r="BO1"/>
      <c r="BP1"/>
      <c r="BQ1"/>
      <c r="BR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8" ht="15.6">
      <c r="A2" s="29"/>
      <c r="B2" s="99"/>
      <c r="C2" s="100"/>
      <c r="E2" s="3" t="s">
        <v>77</v>
      </c>
      <c r="F2" s="85"/>
      <c r="G2" s="86"/>
      <c r="H2" s="87"/>
      <c r="I2" s="87"/>
      <c r="J2" s="87"/>
      <c r="K2" s="32"/>
      <c r="L2" s="32"/>
      <c r="M2" s="87"/>
      <c r="N2" s="32"/>
      <c r="O2"/>
      <c r="P2"/>
      <c r="Q2"/>
      <c r="R2"/>
      <c r="W2" s="89"/>
      <c r="X2" s="89"/>
      <c r="Y2" s="89"/>
      <c r="Z2" s="89"/>
      <c r="AA2" s="90"/>
      <c r="AB2" s="89"/>
      <c r="AC2" s="89"/>
      <c r="AD2" s="89"/>
      <c r="AE2" s="89"/>
      <c r="AF2" s="89"/>
      <c r="AG2" s="89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F2"/>
      <c r="BG2"/>
      <c r="BH2"/>
      <c r="BI2"/>
      <c r="BJ2"/>
      <c r="BK2"/>
      <c r="BL2"/>
      <c r="BM2"/>
      <c r="BN2"/>
      <c r="BO2"/>
      <c r="BP2"/>
      <c r="BQ2"/>
      <c r="BR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8" ht="15.6">
      <c r="A3" s="29"/>
      <c r="B3" s="119" t="s">
        <v>78</v>
      </c>
      <c r="C3" s="100"/>
      <c r="D3" s="118"/>
      <c r="E3" s="118"/>
      <c r="F3" s="120"/>
      <c r="G3" s="121"/>
      <c r="H3" s="122"/>
      <c r="I3" s="122"/>
      <c r="J3" s="122"/>
      <c r="K3" s="32"/>
      <c r="L3" s="32"/>
      <c r="M3" s="122"/>
      <c r="N3" s="32"/>
      <c r="O3"/>
      <c r="P3"/>
      <c r="Q3"/>
      <c r="R3"/>
      <c r="W3" s="89"/>
      <c r="X3" s="89"/>
      <c r="Y3" s="89"/>
      <c r="Z3" s="89"/>
      <c r="AA3" s="90"/>
      <c r="AB3" s="89"/>
      <c r="AC3" s="89"/>
      <c r="AD3" s="89"/>
      <c r="AE3" s="89"/>
      <c r="AF3" s="89"/>
      <c r="AG3" s="89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F3"/>
      <c r="BG3"/>
      <c r="BH3"/>
      <c r="BI3"/>
      <c r="BJ3"/>
      <c r="BK3"/>
      <c r="BL3"/>
      <c r="BM3"/>
      <c r="BN3"/>
      <c r="BO3"/>
      <c r="BP3"/>
      <c r="BQ3"/>
      <c r="BR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8" ht="16.149999999999999">
      <c r="A4" s="105" t="s">
        <v>79</v>
      </c>
      <c r="B4" s="101"/>
      <c r="C4" s="100"/>
      <c r="F4" s="106"/>
      <c r="H4" s="109"/>
      <c r="I4" s="106"/>
      <c r="J4" s="106"/>
      <c r="K4" s="32"/>
      <c r="L4" s="32"/>
      <c r="M4" s="87"/>
      <c r="N4" s="32"/>
      <c r="O4"/>
      <c r="P4"/>
      <c r="Q4"/>
      <c r="R4"/>
      <c r="W4" s="89"/>
      <c r="X4" s="89"/>
      <c r="Y4" s="89"/>
      <c r="Z4" s="89"/>
      <c r="AA4" s="90"/>
      <c r="AB4" s="89"/>
      <c r="AC4" s="89"/>
      <c r="AD4" s="89"/>
      <c r="AE4" s="89"/>
      <c r="AF4" s="89"/>
      <c r="AG4" s="89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F4"/>
      <c r="BG4"/>
      <c r="BH4"/>
      <c r="BI4"/>
      <c r="BJ4"/>
      <c r="BK4"/>
      <c r="BL4"/>
      <c r="BM4"/>
      <c r="BN4"/>
      <c r="BO4"/>
      <c r="BP4"/>
      <c r="BQ4"/>
      <c r="BR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8" ht="15.6">
      <c r="A5" s="154" t="s">
        <v>80</v>
      </c>
      <c r="B5" s="123"/>
      <c r="C5" s="100"/>
      <c r="D5"/>
      <c r="E5" s="73"/>
      <c r="F5" s="106"/>
      <c r="G5" s="132"/>
      <c r="H5" s="132"/>
      <c r="I5" s="108"/>
      <c r="J5" s="108"/>
      <c r="K5" s="32"/>
      <c r="L5" s="32"/>
      <c r="M5" s="87"/>
      <c r="N5" s="32"/>
      <c r="O5"/>
      <c r="P5"/>
      <c r="Q5"/>
      <c r="R5"/>
      <c r="W5" s="89"/>
      <c r="X5" s="89"/>
      <c r="Y5" s="89"/>
      <c r="Z5" s="89"/>
      <c r="AA5" s="90"/>
      <c r="AB5" s="89"/>
      <c r="AC5" s="89"/>
      <c r="AD5" s="89"/>
      <c r="AE5" s="89"/>
      <c r="AF5" s="89"/>
      <c r="AG5" s="89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F5"/>
      <c r="BG5"/>
      <c r="BH5"/>
      <c r="BI5"/>
      <c r="BJ5"/>
      <c r="BK5"/>
      <c r="BL5"/>
      <c r="BM5"/>
      <c r="BN5"/>
      <c r="BO5"/>
      <c r="BP5"/>
      <c r="BQ5"/>
      <c r="BR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8" ht="15.6">
      <c r="A6" s="210" t="s">
        <v>81</v>
      </c>
      <c r="B6" s="123"/>
      <c r="C6"/>
      <c r="D6"/>
      <c r="E6"/>
      <c r="F6" s="106"/>
      <c r="G6" s="132"/>
      <c r="H6" s="132"/>
      <c r="I6" s="108"/>
      <c r="J6" s="108"/>
      <c r="K6" s="32"/>
      <c r="L6" s="32"/>
      <c r="M6" s="87"/>
      <c r="N6" s="32"/>
      <c r="O6"/>
      <c r="P6"/>
      <c r="Q6"/>
      <c r="R6"/>
      <c r="W6" s="89"/>
      <c r="X6" s="89"/>
      <c r="Y6" s="89"/>
      <c r="Z6" s="89"/>
      <c r="AA6" s="90"/>
      <c r="AB6" s="89"/>
      <c r="AC6" s="89"/>
      <c r="AD6" s="89"/>
      <c r="AE6" s="89"/>
      <c r="AF6" s="89"/>
      <c r="AG6" s="89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F6"/>
      <c r="BG6"/>
      <c r="BH6"/>
      <c r="BI6"/>
      <c r="BJ6"/>
      <c r="BK6"/>
      <c r="BL6"/>
      <c r="BM6"/>
      <c r="BN6"/>
      <c r="BO6"/>
      <c r="BP6"/>
      <c r="BQ6"/>
      <c r="BR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8" ht="15.6">
      <c r="A7" s="155" t="s">
        <v>82</v>
      </c>
      <c r="B7" s="123"/>
      <c r="C7"/>
      <c r="D7"/>
      <c r="E7"/>
      <c r="F7" s="106"/>
      <c r="G7" s="132"/>
      <c r="H7" s="132"/>
      <c r="I7" s="108"/>
      <c r="J7" s="108"/>
      <c r="K7" s="32"/>
      <c r="L7" s="32"/>
      <c r="M7" s="87"/>
      <c r="N7" s="32"/>
      <c r="O7"/>
      <c r="P7"/>
      <c r="Q7"/>
      <c r="R7"/>
      <c r="W7" s="89"/>
      <c r="X7" s="89"/>
      <c r="Y7" s="89"/>
      <c r="Z7" s="89"/>
      <c r="AA7" s="90"/>
      <c r="AB7" s="89"/>
      <c r="AC7" s="89"/>
      <c r="AD7" s="89"/>
      <c r="AE7" s="89"/>
      <c r="AF7" s="89"/>
      <c r="AG7" s="89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F7"/>
      <c r="BG7"/>
      <c r="BH7"/>
      <c r="BI7"/>
      <c r="BJ7"/>
      <c r="BK7"/>
      <c r="BL7"/>
      <c r="BM7"/>
      <c r="BN7"/>
      <c r="BO7"/>
      <c r="BP7"/>
      <c r="BQ7"/>
      <c r="BR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8" ht="15.6">
      <c r="A8" s="155" t="s">
        <v>83</v>
      </c>
      <c r="B8" s="123"/>
      <c r="C8" s="73" t="s">
        <v>84</v>
      </c>
      <c r="D8" s="118"/>
      <c r="E8" s="118"/>
      <c r="F8" s="118"/>
      <c r="G8" s="110"/>
      <c r="H8" s="110"/>
      <c r="I8" s="108"/>
      <c r="J8" s="108"/>
      <c r="K8" s="32"/>
      <c r="L8" s="32"/>
      <c r="M8" s="134"/>
      <c r="N8" s="32"/>
      <c r="O8"/>
      <c r="P8"/>
      <c r="Q8"/>
      <c r="R8"/>
      <c r="W8" s="89"/>
      <c r="X8" s="89"/>
      <c r="Y8" s="89"/>
      <c r="Z8" s="89"/>
      <c r="AA8" s="90"/>
      <c r="AB8" s="89"/>
      <c r="AC8" s="89"/>
      <c r="AD8" s="89"/>
      <c r="AE8" s="89"/>
      <c r="AF8" s="89"/>
      <c r="AG8" s="89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F8"/>
      <c r="BG8"/>
      <c r="BH8"/>
      <c r="BI8"/>
      <c r="BJ8"/>
      <c r="BK8"/>
      <c r="BL8"/>
      <c r="BM8"/>
      <c r="BN8"/>
      <c r="BO8"/>
      <c r="BP8"/>
      <c r="BQ8"/>
      <c r="BR8"/>
      <c r="BT8"/>
      <c r="BU8"/>
      <c r="BV8"/>
      <c r="BW8"/>
      <c r="BX8"/>
      <c r="BY8"/>
      <c r="BZ8"/>
      <c r="CA8"/>
      <c r="CB8"/>
      <c r="CC8"/>
      <c r="CD8"/>
      <c r="CE8"/>
      <c r="CF8"/>
    </row>
    <row r="9" spans="1:88" ht="15.6">
      <c r="A9" s="29" t="s">
        <v>85</v>
      </c>
      <c r="B9" s="88">
        <f>SUM(B4:B8)</f>
        <v>0</v>
      </c>
      <c r="C9" s="89"/>
      <c r="D9" s="89"/>
      <c r="E9" s="89"/>
      <c r="F9" s="107"/>
      <c r="G9" s="110"/>
      <c r="H9" s="110"/>
      <c r="I9" s="108"/>
      <c r="J9" s="108"/>
      <c r="K9"/>
      <c r="L9"/>
      <c r="M9"/>
      <c r="N9"/>
      <c r="O9"/>
      <c r="AS9"/>
      <c r="AT9"/>
      <c r="AU9"/>
      <c r="AV9"/>
      <c r="AW9"/>
      <c r="AX9"/>
      <c r="AY9"/>
      <c r="AZ9"/>
      <c r="BA9"/>
      <c r="BB9"/>
      <c r="BC9"/>
      <c r="BD9"/>
      <c r="BG9"/>
      <c r="BH9"/>
      <c r="BI9"/>
      <c r="BJ9"/>
      <c r="BK9"/>
      <c r="BL9"/>
      <c r="BM9"/>
      <c r="BN9"/>
      <c r="BO9"/>
      <c r="BP9"/>
      <c r="BQ9"/>
      <c r="BR9"/>
      <c r="BU9"/>
      <c r="BV9"/>
      <c r="BW9"/>
      <c r="BX9"/>
      <c r="BY9"/>
      <c r="BZ9"/>
      <c r="CA9"/>
      <c r="CB9"/>
      <c r="CC9"/>
      <c r="CD9"/>
      <c r="CE9"/>
      <c r="CF9"/>
    </row>
    <row r="10" spans="1:88" ht="15.6">
      <c r="A10" s="29"/>
      <c r="B10" s="88"/>
      <c r="C10" s="89"/>
      <c r="D10" s="89"/>
      <c r="E10" s="89"/>
      <c r="F10" s="107"/>
      <c r="G10" s="110"/>
      <c r="H10" s="110"/>
      <c r="I10" s="108"/>
      <c r="J10" s="108"/>
      <c r="K10"/>
      <c r="L10"/>
      <c r="M10"/>
      <c r="N10"/>
      <c r="O10"/>
      <c r="AS10"/>
      <c r="AT10"/>
      <c r="AU10"/>
      <c r="AV10"/>
      <c r="AW10"/>
      <c r="AX10"/>
      <c r="AY10"/>
      <c r="AZ10"/>
      <c r="BA10"/>
      <c r="BB10"/>
      <c r="BC10"/>
      <c r="BD10"/>
      <c r="BG10"/>
      <c r="BH10"/>
      <c r="BI10"/>
      <c r="BJ10"/>
      <c r="BK10"/>
      <c r="BL10"/>
      <c r="BM10"/>
      <c r="BN10"/>
      <c r="BO10"/>
      <c r="BP10"/>
      <c r="BQ10"/>
      <c r="BR10"/>
      <c r="BU10"/>
      <c r="BV10"/>
      <c r="BW10"/>
      <c r="BX10"/>
      <c r="BY10"/>
      <c r="BZ10"/>
      <c r="CA10"/>
      <c r="CB10"/>
      <c r="CC10"/>
      <c r="CD10"/>
      <c r="CE10"/>
      <c r="CF10"/>
    </row>
    <row r="11" spans="1:88" ht="15" hidden="1" customHeight="1">
      <c r="A11" s="67" t="s">
        <v>86</v>
      </c>
      <c r="B11" s="186"/>
      <c r="C11" s="48"/>
      <c r="D11" s="48"/>
      <c r="E11" s="16"/>
      <c r="F11" s="16"/>
      <c r="G11" s="16"/>
      <c r="H11" s="16"/>
      <c r="I11" s="16"/>
      <c r="J11" s="16"/>
      <c r="K11" s="16"/>
      <c r="L11" s="16"/>
      <c r="N11" s="16"/>
      <c r="O11" s="26"/>
      <c r="P11" s="42"/>
      <c r="Q11" s="42"/>
      <c r="R11" s="42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26"/>
      <c r="AD11" s="42"/>
      <c r="AE11" s="42"/>
      <c r="AF11" s="42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26"/>
      <c r="AR11" s="42"/>
      <c r="AS11" s="42"/>
      <c r="AT11" s="42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5"/>
      <c r="BF11" s="42"/>
      <c r="BG11" s="42"/>
      <c r="BH11" s="42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5"/>
      <c r="BT11" s="42"/>
      <c r="BU11" s="42"/>
      <c r="BV11" s="42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5"/>
      <c r="CH11" s="79"/>
    </row>
    <row r="12" spans="1:88" ht="15.6">
      <c r="A12" s="29"/>
      <c r="B12" s="88"/>
      <c r="C12" s="89"/>
      <c r="D12" s="89"/>
      <c r="E12" s="89"/>
      <c r="F12" s="107"/>
      <c r="G12" s="110"/>
      <c r="H12" s="110"/>
      <c r="I12" s="108"/>
      <c r="J12" s="108"/>
      <c r="K12"/>
      <c r="L12"/>
      <c r="M12"/>
      <c r="N12"/>
      <c r="O12"/>
      <c r="AS12"/>
      <c r="AT12"/>
      <c r="AU12"/>
      <c r="AV12"/>
      <c r="AW12"/>
      <c r="AX12"/>
      <c r="AY12"/>
      <c r="AZ12"/>
      <c r="BA12"/>
      <c r="BB12"/>
      <c r="BC12"/>
      <c r="BD12"/>
      <c r="BG12"/>
      <c r="BH12"/>
      <c r="BI12"/>
      <c r="BJ12"/>
      <c r="BK12"/>
      <c r="BL12"/>
      <c r="BM12"/>
      <c r="BN12"/>
      <c r="BO12"/>
      <c r="BP12"/>
      <c r="BQ12"/>
      <c r="BR12"/>
      <c r="BU12"/>
      <c r="BV12"/>
      <c r="BW12"/>
      <c r="BX12"/>
      <c r="BY12"/>
      <c r="BZ12"/>
      <c r="CA12"/>
      <c r="CB12"/>
      <c r="CC12"/>
      <c r="CD12"/>
      <c r="CE12"/>
      <c r="CF12"/>
    </row>
    <row r="13" spans="1:88">
      <c r="A13" s="29"/>
      <c r="B13" t="s">
        <v>87</v>
      </c>
      <c r="C13" s="89"/>
      <c r="D13" s="89"/>
      <c r="E13" s="89"/>
      <c r="F13" s="89"/>
      <c r="G13" s="88"/>
      <c r="H13"/>
      <c r="I13"/>
      <c r="J13"/>
      <c r="K13"/>
      <c r="L13"/>
      <c r="M13"/>
      <c r="N13"/>
      <c r="O13"/>
      <c r="P13" s="3" t="s">
        <v>87</v>
      </c>
      <c r="AD13" s="3" t="s">
        <v>87</v>
      </c>
      <c r="AR13" s="3" t="s">
        <v>87</v>
      </c>
      <c r="AS13"/>
      <c r="AT13"/>
      <c r="AU13"/>
      <c r="AV13"/>
      <c r="AW13"/>
      <c r="AX13"/>
      <c r="AY13"/>
      <c r="AZ13"/>
      <c r="BA13"/>
      <c r="BB13"/>
      <c r="BC13"/>
      <c r="BD13"/>
      <c r="BF13" s="3" t="s">
        <v>87</v>
      </c>
      <c r="BG13"/>
      <c r="BH13"/>
      <c r="BI13"/>
      <c r="BJ13"/>
      <c r="BK13"/>
      <c r="BL13"/>
      <c r="BM13"/>
      <c r="BN13"/>
      <c r="BO13"/>
      <c r="BP13"/>
      <c r="BQ13"/>
      <c r="BR13"/>
      <c r="BT13" s="3" t="s">
        <v>87</v>
      </c>
      <c r="BU13"/>
      <c r="BV13"/>
      <c r="BW13"/>
      <c r="BX13"/>
      <c r="BY13"/>
      <c r="BZ13"/>
      <c r="CA13"/>
      <c r="CB13"/>
      <c r="CC13"/>
      <c r="CD13"/>
      <c r="CE13"/>
      <c r="CF13"/>
    </row>
    <row r="14" spans="1:88" ht="15" thickBot="1">
      <c r="A14" s="31" t="s">
        <v>6</v>
      </c>
      <c r="B14" s="32" t="s">
        <v>7</v>
      </c>
      <c r="C14" s="32"/>
      <c r="D14" s="32"/>
      <c r="E14"/>
      <c r="F14"/>
      <c r="G14"/>
      <c r="H14"/>
      <c r="I14"/>
      <c r="J14"/>
      <c r="K14" s="32"/>
      <c r="L14" s="32"/>
      <c r="M14" s="32"/>
      <c r="N14" s="32"/>
      <c r="O14" s="32"/>
      <c r="P14" s="32" t="s">
        <v>8</v>
      </c>
      <c r="Q14" s="32"/>
      <c r="R14" s="32"/>
      <c r="S14" s="32"/>
      <c r="T14"/>
      <c r="U14"/>
      <c r="V14"/>
      <c r="W14"/>
      <c r="X14"/>
      <c r="Y14"/>
      <c r="Z14"/>
      <c r="AA14" s="32"/>
      <c r="AB14" s="32"/>
      <c r="AC14" s="32"/>
      <c r="AD14" s="32" t="s">
        <v>9</v>
      </c>
      <c r="AE14" s="32"/>
      <c r="AF14" s="32"/>
      <c r="AG14" s="32"/>
      <c r="AH14"/>
      <c r="AI14"/>
      <c r="AJ14"/>
      <c r="AK14"/>
      <c r="AL14"/>
      <c r="AM14"/>
      <c r="AN14"/>
      <c r="AO14" s="32"/>
      <c r="AP14" s="32"/>
      <c r="AQ14" s="32"/>
      <c r="AR14" s="32" t="s">
        <v>10</v>
      </c>
      <c r="AS14" s="32"/>
      <c r="AT14" s="32"/>
      <c r="AU14"/>
      <c r="AV14"/>
      <c r="AW14"/>
      <c r="AX14"/>
      <c r="AY14"/>
      <c r="AZ14"/>
      <c r="BA14"/>
      <c r="BB14"/>
      <c r="BC14" s="32"/>
      <c r="BD14"/>
      <c r="BF14" s="32" t="s">
        <v>11</v>
      </c>
      <c r="BG14" s="32"/>
      <c r="BH14" s="32"/>
      <c r="BI14"/>
      <c r="BJ14"/>
      <c r="BK14"/>
      <c r="BL14"/>
      <c r="BM14"/>
      <c r="BN14"/>
      <c r="BO14"/>
      <c r="BP14"/>
      <c r="BQ14" s="32"/>
      <c r="BR14"/>
      <c r="BT14" s="32" t="s">
        <v>12</v>
      </c>
      <c r="BU14" s="32"/>
      <c r="BV14" s="32"/>
      <c r="BW14"/>
      <c r="BX14"/>
      <c r="BY14"/>
      <c r="BZ14"/>
      <c r="CA14"/>
      <c r="CB14"/>
      <c r="CC14"/>
      <c r="CD14"/>
      <c r="CE14" s="32"/>
      <c r="CF14"/>
      <c r="CH14" s="77" t="s">
        <v>64</v>
      </c>
    </row>
    <row r="15" spans="1:88" ht="50.45" customHeight="1" thickBot="1">
      <c r="A15" s="228"/>
      <c r="B15" s="224" t="s">
        <v>15</v>
      </c>
      <c r="C15" s="220" t="s">
        <v>16</v>
      </c>
      <c r="D15" s="220" t="s">
        <v>17</v>
      </c>
      <c r="E15" s="221" t="s">
        <v>18</v>
      </c>
      <c r="F15" s="221" t="s">
        <v>80</v>
      </c>
      <c r="G15" s="234" t="s">
        <v>81</v>
      </c>
      <c r="H15" s="221" t="s">
        <v>88</v>
      </c>
      <c r="I15" s="221" t="s">
        <v>83</v>
      </c>
      <c r="J15" s="221" t="s">
        <v>89</v>
      </c>
      <c r="K15" s="221" t="s">
        <v>90</v>
      </c>
      <c r="L15" s="221" t="s">
        <v>25</v>
      </c>
      <c r="M15" s="221" t="s">
        <v>27</v>
      </c>
      <c r="N15" s="222" t="s">
        <v>26</v>
      </c>
      <c r="O15" s="42"/>
      <c r="P15" s="247" t="s">
        <v>15</v>
      </c>
      <c r="Q15" s="248" t="s">
        <v>29</v>
      </c>
      <c r="R15" s="248" t="s">
        <v>30</v>
      </c>
      <c r="S15" s="249" t="s">
        <v>18</v>
      </c>
      <c r="T15" s="249" t="s">
        <v>80</v>
      </c>
      <c r="U15" s="249" t="s">
        <v>91</v>
      </c>
      <c r="V15" s="249" t="s">
        <v>88</v>
      </c>
      <c r="W15" s="249" t="s">
        <v>83</v>
      </c>
      <c r="X15" s="249" t="s">
        <v>89</v>
      </c>
      <c r="Y15" s="249" t="s">
        <v>24</v>
      </c>
      <c r="Z15" s="249" t="s">
        <v>25</v>
      </c>
      <c r="AA15" s="249" t="s">
        <v>27</v>
      </c>
      <c r="AB15" s="173" t="s">
        <v>26</v>
      </c>
      <c r="AC15" s="42"/>
      <c r="AD15" s="247" t="s">
        <v>15</v>
      </c>
      <c r="AE15" s="248" t="s">
        <v>31</v>
      </c>
      <c r="AF15" s="248" t="s">
        <v>30</v>
      </c>
      <c r="AG15" s="249" t="s">
        <v>18</v>
      </c>
      <c r="AH15" s="249" t="s">
        <v>80</v>
      </c>
      <c r="AI15" s="249" t="s">
        <v>91</v>
      </c>
      <c r="AJ15" s="249" t="s">
        <v>88</v>
      </c>
      <c r="AK15" s="249" t="s">
        <v>83</v>
      </c>
      <c r="AL15" s="249" t="s">
        <v>89</v>
      </c>
      <c r="AM15" s="249" t="s">
        <v>24</v>
      </c>
      <c r="AN15" s="249" t="s">
        <v>25</v>
      </c>
      <c r="AO15" s="249" t="s">
        <v>27</v>
      </c>
      <c r="AP15" s="173" t="s">
        <v>26</v>
      </c>
      <c r="AQ15" s="42"/>
      <c r="AR15" s="247" t="s">
        <v>15</v>
      </c>
      <c r="AS15" s="248" t="s">
        <v>32</v>
      </c>
      <c r="AT15" s="248" t="s">
        <v>30</v>
      </c>
      <c r="AU15" s="249" t="s">
        <v>18</v>
      </c>
      <c r="AV15" s="249" t="s">
        <v>80</v>
      </c>
      <c r="AW15" s="249" t="s">
        <v>91</v>
      </c>
      <c r="AX15" s="249" t="s">
        <v>88</v>
      </c>
      <c r="AY15" s="249" t="s">
        <v>83</v>
      </c>
      <c r="AZ15" s="249" t="s">
        <v>89</v>
      </c>
      <c r="BA15" s="249" t="s">
        <v>24</v>
      </c>
      <c r="BB15" s="249" t="s">
        <v>25</v>
      </c>
      <c r="BC15" s="249" t="s">
        <v>27</v>
      </c>
      <c r="BD15" s="173" t="s">
        <v>26</v>
      </c>
      <c r="BE15" s="5"/>
      <c r="BF15" s="247" t="s">
        <v>15</v>
      </c>
      <c r="BG15" s="248" t="s">
        <v>33</v>
      </c>
      <c r="BH15" s="248" t="s">
        <v>30</v>
      </c>
      <c r="BI15" s="249" t="s">
        <v>18</v>
      </c>
      <c r="BJ15" s="249" t="s">
        <v>80</v>
      </c>
      <c r="BK15" s="249" t="s">
        <v>91</v>
      </c>
      <c r="BL15" s="249" t="s">
        <v>88</v>
      </c>
      <c r="BM15" s="249" t="s">
        <v>83</v>
      </c>
      <c r="BN15" s="249" t="s">
        <v>89</v>
      </c>
      <c r="BO15" s="249" t="s">
        <v>24</v>
      </c>
      <c r="BP15" s="249" t="s">
        <v>25</v>
      </c>
      <c r="BQ15" s="249" t="s">
        <v>27</v>
      </c>
      <c r="BR15" s="173" t="s">
        <v>26</v>
      </c>
      <c r="BS15" s="5"/>
      <c r="BT15" s="247" t="s">
        <v>15</v>
      </c>
      <c r="BU15" s="248" t="s">
        <v>34</v>
      </c>
      <c r="BV15" s="248" t="s">
        <v>30</v>
      </c>
      <c r="BW15" s="249" t="s">
        <v>18</v>
      </c>
      <c r="BX15" s="249" t="s">
        <v>80</v>
      </c>
      <c r="BY15" s="249" t="s">
        <v>91</v>
      </c>
      <c r="BZ15" s="249" t="s">
        <v>88</v>
      </c>
      <c r="CA15" s="249" t="s">
        <v>83</v>
      </c>
      <c r="CB15" s="249" t="s">
        <v>89</v>
      </c>
      <c r="CC15" s="249" t="s">
        <v>24</v>
      </c>
      <c r="CD15" s="249" t="s">
        <v>25</v>
      </c>
      <c r="CE15" s="249" t="s">
        <v>27</v>
      </c>
      <c r="CF15" s="173" t="s">
        <v>26</v>
      </c>
      <c r="CG15" s="5"/>
      <c r="CH15" s="81" t="s">
        <v>92</v>
      </c>
      <c r="CI15" s="76" t="s">
        <v>35</v>
      </c>
      <c r="CJ15" s="80" t="s">
        <v>36</v>
      </c>
    </row>
    <row r="16" spans="1:88">
      <c r="A16" s="111" t="s">
        <v>37</v>
      </c>
      <c r="B16" s="231"/>
      <c r="C16" s="214"/>
      <c r="D16" s="215">
        <f>(C16/12)*B16</f>
        <v>0</v>
      </c>
      <c r="E16" s="232"/>
      <c r="F16" s="233">
        <f>$E16*B$5</f>
        <v>0</v>
      </c>
      <c r="G16" s="130">
        <f>$E16*B$6</f>
        <v>0</v>
      </c>
      <c r="H16" s="130">
        <f>($E16+$F16+$G16)*B$7</f>
        <v>0</v>
      </c>
      <c r="I16" s="130">
        <f t="shared" ref="I16:I21" si="0">($E16+$F16+$G16)*B$8</f>
        <v>0</v>
      </c>
      <c r="J16" s="130">
        <f>12*SUM(E16:I16)</f>
        <v>0</v>
      </c>
      <c r="K16" s="130">
        <f>((M16+N16)/100)*B11</f>
        <v>0</v>
      </c>
      <c r="L16" s="130">
        <f>M16+N16+K16</f>
        <v>0</v>
      </c>
      <c r="M16" s="130">
        <f t="shared" ref="M16:M21" si="1">D16*J16</f>
        <v>0</v>
      </c>
      <c r="N16" s="216">
        <f t="shared" ref="N16:N21" si="2">IF(D16=0,0,((J16/12)*D16))</f>
        <v>0</v>
      </c>
      <c r="O16" s="5"/>
      <c r="P16" s="60"/>
      <c r="Q16" s="56"/>
      <c r="R16" s="63">
        <f>(Q16/12)*P16</f>
        <v>0</v>
      </c>
      <c r="S16" s="115"/>
      <c r="T16" s="1">
        <f>$S16*B$5</f>
        <v>0</v>
      </c>
      <c r="U16" s="1">
        <f t="shared" ref="U16:U21" si="3">$S16*B$6</f>
        <v>0</v>
      </c>
      <c r="V16" s="1">
        <f t="shared" ref="V16:V21" si="4">($S16+$T16+$U16)*B$7</f>
        <v>0</v>
      </c>
      <c r="W16" s="1">
        <f t="shared" ref="W16:W21" si="5">($S16+$T16+$U16)*B$8</f>
        <v>0</v>
      </c>
      <c r="X16" s="1">
        <f>12*SUM(S16:W16)</f>
        <v>0</v>
      </c>
      <c r="Y16" s="1">
        <f>((AA16+AB16)/100)*B11</f>
        <v>0</v>
      </c>
      <c r="Z16" s="1">
        <f>AA16+AB16+Y16</f>
        <v>0</v>
      </c>
      <c r="AA16" s="1">
        <f>R16*X16</f>
        <v>0</v>
      </c>
      <c r="AB16" s="54">
        <f t="shared" ref="AB16:AB21" si="6">IF(R16=0,0,((X16/12)*(D16+R16)-N16))</f>
        <v>0</v>
      </c>
      <c r="AC16" s="5"/>
      <c r="AD16" s="60"/>
      <c r="AE16" s="56"/>
      <c r="AF16" s="63">
        <f t="shared" ref="AF16:AF21" si="7">(AE16/12)*AD16</f>
        <v>0</v>
      </c>
      <c r="AG16" s="115"/>
      <c r="AH16" s="1">
        <f t="shared" ref="AH16:AH21" si="8">$AG16*B$5</f>
        <v>0</v>
      </c>
      <c r="AI16" s="1">
        <f t="shared" ref="AI16:AI21" si="9">$AG16*B$6</f>
        <v>0</v>
      </c>
      <c r="AJ16" s="1">
        <f t="shared" ref="AJ16:AJ21" si="10">($AG16+$AH16+$AI16)*B$7</f>
        <v>0</v>
      </c>
      <c r="AK16" s="1">
        <f t="shared" ref="AK16:AK21" si="11">($AG16+$AH16+$AI16)*B$8</f>
        <v>0</v>
      </c>
      <c r="AL16" s="1">
        <f>12*SUM(AG16:AK16)</f>
        <v>0</v>
      </c>
      <c r="AM16" s="1">
        <f>((AO16+AP16)/100)*B11</f>
        <v>0</v>
      </c>
      <c r="AN16" s="1">
        <f>AO16+AP16+AM16</f>
        <v>0</v>
      </c>
      <c r="AO16" s="1">
        <f>AF16*AL16</f>
        <v>0</v>
      </c>
      <c r="AP16" s="54">
        <f t="shared" ref="AP16:AP21" si="12">IF(AF16=0,0,((AL16/12)*(D16+R16+AF16)-(N16+AB16)))</f>
        <v>0</v>
      </c>
      <c r="AQ16" s="5"/>
      <c r="AR16" s="60"/>
      <c r="AS16" s="56"/>
      <c r="AT16" s="63">
        <f t="shared" ref="AT16:AT21" si="13">(AS16/12)*AR16</f>
        <v>0</v>
      </c>
      <c r="AU16" s="115"/>
      <c r="AV16" s="1">
        <f t="shared" ref="AV16:AV21" si="14">$AU16*B$5</f>
        <v>0</v>
      </c>
      <c r="AW16" s="1">
        <f t="shared" ref="AW16:AW21" si="15">$AU16*B$6</f>
        <v>0</v>
      </c>
      <c r="AX16" s="1">
        <f t="shared" ref="AX16:AX21" si="16">($AU16+$AV16+$AW16)*B$7</f>
        <v>0</v>
      </c>
      <c r="AY16" s="1">
        <f t="shared" ref="AY16:AY21" si="17">($AU16+$AV16+$AW16)*B$8</f>
        <v>0</v>
      </c>
      <c r="AZ16" s="1">
        <f>12*SUM(AU16:AY16)</f>
        <v>0</v>
      </c>
      <c r="BA16" s="1">
        <f>((BC16+BD16)/100)*B11</f>
        <v>0</v>
      </c>
      <c r="BB16" s="1">
        <f>BC16+BD16+BA16</f>
        <v>0</v>
      </c>
      <c r="BC16" s="1">
        <f>AT16*AZ16</f>
        <v>0</v>
      </c>
      <c r="BD16" s="54">
        <f>IF(AT16=0,0,((AZ16/12)*(D16+R16+AF16+AT16)-(N16+AB16+AP16)))</f>
        <v>0</v>
      </c>
      <c r="BE16" s="5"/>
      <c r="BF16" s="60"/>
      <c r="BG16" s="56"/>
      <c r="BH16" s="63">
        <f t="shared" ref="BH16:BH21" si="18">(BG16/12)*BF16</f>
        <v>0</v>
      </c>
      <c r="BI16" s="115"/>
      <c r="BJ16" s="1">
        <f>$BI16*$B5</f>
        <v>0</v>
      </c>
      <c r="BK16" s="1">
        <f>$BI16*$B6</f>
        <v>0</v>
      </c>
      <c r="BL16" s="1">
        <f t="shared" ref="BL16:BL21" si="19">($BI16+$BJ16+$BK16)*B$7</f>
        <v>0</v>
      </c>
      <c r="BM16" s="1">
        <f t="shared" ref="BM16:BM21" si="20">($BI16+$BJ16+$BK16)*B$8</f>
        <v>0</v>
      </c>
      <c r="BN16" s="1">
        <f>12*SUM(BI16:BM16)</f>
        <v>0</v>
      </c>
      <c r="BO16" s="1">
        <f>((BQ16+BR16)/100)*B11</f>
        <v>0</v>
      </c>
      <c r="BP16" s="1">
        <f>BQ16+BR16+BO16</f>
        <v>0</v>
      </c>
      <c r="BQ16" s="1">
        <f>BH16*BN16</f>
        <v>0</v>
      </c>
      <c r="BR16" s="54">
        <f t="shared" ref="BR16:BR21" si="21">IF(BH16=0,0,((BN16/12)*(R16+AF16+AT16+BH16)-(AB16+AP16+BD16)))</f>
        <v>0</v>
      </c>
      <c r="BS16" s="5"/>
      <c r="BT16" s="60"/>
      <c r="BU16" s="56"/>
      <c r="BV16" s="63">
        <f t="shared" ref="BV16:BV21" si="22">(BU16/12)*BT16</f>
        <v>0</v>
      </c>
      <c r="BW16" s="115"/>
      <c r="BX16" s="1">
        <f t="shared" ref="BX16:BX21" si="23">$BW16*B$5</f>
        <v>0</v>
      </c>
      <c r="BY16" s="1">
        <f t="shared" ref="BY16:BY21" si="24">$BW16*B$6</f>
        <v>0</v>
      </c>
      <c r="BZ16" s="1">
        <f t="shared" ref="BZ16:BZ21" si="25">($BW16+$BX16+$BY16)*B$7</f>
        <v>0</v>
      </c>
      <c r="CA16" s="1">
        <f t="shared" ref="CA16:CA21" si="26">($BW16+$BX16+$BY16)*B$8</f>
        <v>0</v>
      </c>
      <c r="CB16" s="1">
        <f>12*SUM(BW16:CA16)</f>
        <v>0</v>
      </c>
      <c r="CC16" s="1">
        <f>((CE16+CF16)/100)*B11</f>
        <v>0</v>
      </c>
      <c r="CD16" s="1">
        <f>CE16+CF16+CC16</f>
        <v>0</v>
      </c>
      <c r="CE16" s="1">
        <f>BV16*CB16</f>
        <v>0</v>
      </c>
      <c r="CF16" s="54">
        <f t="shared" ref="CF16:CF21" si="27">IF(BV16=0,0,((CB16/12)*(AF16+AT16+BH16+BV16)-(AP16+BD16+BR16)))</f>
        <v>0</v>
      </c>
      <c r="CG16" s="5"/>
      <c r="CH16" s="129">
        <f>SUM(L16,Z16,AN16,BB16,BP16,CD16)</f>
        <v>0</v>
      </c>
      <c r="CI16" s="78">
        <f>SUM(M16,AA16,AO16,BC16,BQ16,CE16)</f>
        <v>0</v>
      </c>
      <c r="CJ16" s="78">
        <f>SUM(N16,AB16,AP16,BD16,BR16,CF16)</f>
        <v>0</v>
      </c>
    </row>
    <row r="17" spans="1:88">
      <c r="A17" s="112" t="s">
        <v>38</v>
      </c>
      <c r="B17" s="231"/>
      <c r="C17" s="214"/>
      <c r="D17" s="63">
        <f t="shared" ref="D17:D21" si="28">(C17/12)*B17</f>
        <v>0</v>
      </c>
      <c r="E17" s="232"/>
      <c r="F17" s="229">
        <f t="shared" ref="F17:F21" si="29">$E17*B$5</f>
        <v>0</v>
      </c>
      <c r="G17" s="1">
        <f t="shared" ref="G17:G21" si="30">$E17*B$6</f>
        <v>0</v>
      </c>
      <c r="H17" s="1">
        <f t="shared" ref="H17:H21" si="31">($E17+$F17+$G17)*B$7</f>
        <v>0</v>
      </c>
      <c r="I17" s="1">
        <f t="shared" si="0"/>
        <v>0</v>
      </c>
      <c r="J17" s="1">
        <f>12*SUM(E17:I17)</f>
        <v>0</v>
      </c>
      <c r="K17" s="1">
        <f>((M17+N17)/100)*B11</f>
        <v>0</v>
      </c>
      <c r="L17" s="1">
        <f>M17+N17+K17</f>
        <v>0</v>
      </c>
      <c r="M17" s="1">
        <f t="shared" si="1"/>
        <v>0</v>
      </c>
      <c r="N17" s="54">
        <f t="shared" si="2"/>
        <v>0</v>
      </c>
      <c r="O17" s="5"/>
      <c r="P17" s="60"/>
      <c r="Q17" s="56"/>
      <c r="R17" s="63">
        <f>(Q17/12)*P17</f>
        <v>0</v>
      </c>
      <c r="S17" s="115"/>
      <c r="T17" s="1">
        <f t="shared" ref="T17:T21" si="32">$S17*B$5</f>
        <v>0</v>
      </c>
      <c r="U17" s="1">
        <f t="shared" si="3"/>
        <v>0</v>
      </c>
      <c r="V17" s="1">
        <f t="shared" si="4"/>
        <v>0</v>
      </c>
      <c r="W17" s="1">
        <f t="shared" si="5"/>
        <v>0</v>
      </c>
      <c r="X17" s="1">
        <f>12*SUM(S17:W17)</f>
        <v>0</v>
      </c>
      <c r="Y17" s="1">
        <f>((AA17+AB17)/100)*B11</f>
        <v>0</v>
      </c>
      <c r="Z17" s="1">
        <f t="shared" ref="Z17:Z21" si="33">AA17+AB17+Y17</f>
        <v>0</v>
      </c>
      <c r="AA17" s="1">
        <f t="shared" ref="AA17:AA21" si="34">R17*X17</f>
        <v>0</v>
      </c>
      <c r="AB17" s="54">
        <f t="shared" si="6"/>
        <v>0</v>
      </c>
      <c r="AC17" s="5"/>
      <c r="AD17" s="60"/>
      <c r="AE17" s="56"/>
      <c r="AF17" s="63">
        <f t="shared" si="7"/>
        <v>0</v>
      </c>
      <c r="AG17" s="115"/>
      <c r="AH17" s="1">
        <f t="shared" si="8"/>
        <v>0</v>
      </c>
      <c r="AI17" s="1">
        <f t="shared" si="9"/>
        <v>0</v>
      </c>
      <c r="AJ17" s="1">
        <f t="shared" si="10"/>
        <v>0</v>
      </c>
      <c r="AK17" s="1">
        <f t="shared" si="11"/>
        <v>0</v>
      </c>
      <c r="AL17" s="1">
        <f>12*SUM(AG17:AK17)</f>
        <v>0</v>
      </c>
      <c r="AM17" s="1">
        <f>((AO17+AP17)/100)*B11</f>
        <v>0</v>
      </c>
      <c r="AN17" s="1">
        <f t="shared" ref="AN17:AN21" si="35">AO17+AP17+AM17</f>
        <v>0</v>
      </c>
      <c r="AO17" s="1">
        <f t="shared" ref="AO17:AO21" si="36">AF17*AL17</f>
        <v>0</v>
      </c>
      <c r="AP17" s="54">
        <f t="shared" si="12"/>
        <v>0</v>
      </c>
      <c r="AQ17" s="5"/>
      <c r="AR17" s="60"/>
      <c r="AS17" s="56"/>
      <c r="AT17" s="63">
        <f t="shared" si="13"/>
        <v>0</v>
      </c>
      <c r="AU17" s="115"/>
      <c r="AV17" s="1">
        <f t="shared" si="14"/>
        <v>0</v>
      </c>
      <c r="AW17" s="1">
        <f t="shared" si="15"/>
        <v>0</v>
      </c>
      <c r="AX17" s="1">
        <f t="shared" si="16"/>
        <v>0</v>
      </c>
      <c r="AY17" s="1">
        <f t="shared" si="17"/>
        <v>0</v>
      </c>
      <c r="AZ17" s="1">
        <f>12*SUM(AU17:AY17)</f>
        <v>0</v>
      </c>
      <c r="BA17" s="1">
        <f>((BC17+BD17)/100)*B11</f>
        <v>0</v>
      </c>
      <c r="BB17" s="1">
        <f t="shared" ref="BB17:BB21" si="37">BC17+BD17+BA17</f>
        <v>0</v>
      </c>
      <c r="BC17" s="1">
        <f t="shared" ref="BC17:BC21" si="38">AT17*AZ17</f>
        <v>0</v>
      </c>
      <c r="BD17" s="54">
        <f t="shared" ref="BD17:BD21" si="39">IF(AT17=0,0,((AZ17/12)*(D17+R17+AF17+AT17)-(N17+AB17+AP17)))</f>
        <v>0</v>
      </c>
      <c r="BE17" s="5"/>
      <c r="BF17" s="60"/>
      <c r="BG17" s="56"/>
      <c r="BH17" s="63">
        <f t="shared" si="18"/>
        <v>0</v>
      </c>
      <c r="BI17" s="115"/>
      <c r="BJ17" s="1">
        <f>$BI17*$B5</f>
        <v>0</v>
      </c>
      <c r="BK17" s="1">
        <f>$BI17*$B6</f>
        <v>0</v>
      </c>
      <c r="BL17" s="1">
        <f t="shared" si="19"/>
        <v>0</v>
      </c>
      <c r="BM17" s="1">
        <f t="shared" si="20"/>
        <v>0</v>
      </c>
      <c r="BN17" s="1">
        <f>12*SUM(BI17:BM17)</f>
        <v>0</v>
      </c>
      <c r="BO17" s="1">
        <f>((BQ17+BR17)/100)*B11</f>
        <v>0</v>
      </c>
      <c r="BP17" s="1">
        <f t="shared" ref="BP17:BP21" si="40">BQ17+BR17+BO17</f>
        <v>0</v>
      </c>
      <c r="BQ17" s="1">
        <f t="shared" ref="BQ17:BQ21" si="41">BH17*BN17</f>
        <v>0</v>
      </c>
      <c r="BR17" s="54">
        <f t="shared" si="21"/>
        <v>0</v>
      </c>
      <c r="BS17" s="5"/>
      <c r="BT17" s="60"/>
      <c r="BU17" s="56"/>
      <c r="BV17" s="63">
        <f t="shared" si="22"/>
        <v>0</v>
      </c>
      <c r="BW17" s="115"/>
      <c r="BX17" s="1">
        <f t="shared" si="23"/>
        <v>0</v>
      </c>
      <c r="BY17" s="1">
        <f t="shared" si="24"/>
        <v>0</v>
      </c>
      <c r="BZ17" s="1">
        <f t="shared" si="25"/>
        <v>0</v>
      </c>
      <c r="CA17" s="1">
        <f t="shared" si="26"/>
        <v>0</v>
      </c>
      <c r="CB17" s="1">
        <f>12*SUM(BW17:CA17)</f>
        <v>0</v>
      </c>
      <c r="CC17" s="1">
        <f>((CE17+CF17)/100)*B11</f>
        <v>0</v>
      </c>
      <c r="CD17" s="1">
        <f t="shared" ref="CD17:CD21" si="42">CE17+CF17+CC17</f>
        <v>0</v>
      </c>
      <c r="CE17" s="1">
        <f t="shared" ref="CE17:CE21" si="43">BV17*CB17</f>
        <v>0</v>
      </c>
      <c r="CF17" s="54">
        <f t="shared" si="27"/>
        <v>0</v>
      </c>
      <c r="CG17" s="5"/>
      <c r="CH17" s="129">
        <f>SUM(L17,Z17,AN17,BB17,BP17,CD17)</f>
        <v>0</v>
      </c>
      <c r="CI17" s="78">
        <f t="shared" ref="CI17:CJ21" si="44">SUM(M17,AA17,AO17,BC17,BQ17,CE17)</f>
        <v>0</v>
      </c>
      <c r="CJ17" s="78">
        <f t="shared" si="44"/>
        <v>0</v>
      </c>
    </row>
    <row r="18" spans="1:88">
      <c r="A18" s="112" t="s">
        <v>93</v>
      </c>
      <c r="B18" s="231"/>
      <c r="C18" s="214"/>
      <c r="D18" s="63">
        <f t="shared" si="28"/>
        <v>0</v>
      </c>
      <c r="E18" s="232"/>
      <c r="F18" s="229">
        <f t="shared" si="29"/>
        <v>0</v>
      </c>
      <c r="G18" s="1">
        <f t="shared" si="30"/>
        <v>0</v>
      </c>
      <c r="H18" s="1">
        <f t="shared" si="31"/>
        <v>0</v>
      </c>
      <c r="I18" s="1">
        <f t="shared" si="0"/>
        <v>0</v>
      </c>
      <c r="J18" s="1">
        <f t="shared" ref="J18:J21" si="45">12*SUM(E18:I18)</f>
        <v>0</v>
      </c>
      <c r="K18" s="1">
        <f>((M18+N18)/100)*B11</f>
        <v>0</v>
      </c>
      <c r="L18" s="1">
        <f t="shared" ref="L18:L21" si="46">M18+N18+K18</f>
        <v>0</v>
      </c>
      <c r="M18" s="1">
        <f t="shared" si="1"/>
        <v>0</v>
      </c>
      <c r="N18" s="54">
        <f t="shared" si="2"/>
        <v>0</v>
      </c>
      <c r="O18" s="5"/>
      <c r="P18" s="60"/>
      <c r="Q18" s="56"/>
      <c r="R18" s="63">
        <f t="shared" ref="R18:R21" si="47">(Q18/12)*P18</f>
        <v>0</v>
      </c>
      <c r="S18" s="115"/>
      <c r="T18" s="1">
        <f t="shared" si="32"/>
        <v>0</v>
      </c>
      <c r="U18" s="1">
        <f t="shared" si="3"/>
        <v>0</v>
      </c>
      <c r="V18" s="1">
        <f t="shared" si="4"/>
        <v>0</v>
      </c>
      <c r="W18" s="1">
        <f t="shared" si="5"/>
        <v>0</v>
      </c>
      <c r="X18" s="1">
        <f t="shared" ref="X18:X21" si="48">12*SUM(S18:W18)</f>
        <v>0</v>
      </c>
      <c r="Y18" s="1">
        <f>((AA18+AB18)/100)*B11</f>
        <v>0</v>
      </c>
      <c r="Z18" s="1">
        <f t="shared" si="33"/>
        <v>0</v>
      </c>
      <c r="AA18" s="1">
        <f t="shared" si="34"/>
        <v>0</v>
      </c>
      <c r="AB18" s="54">
        <f t="shared" si="6"/>
        <v>0</v>
      </c>
      <c r="AC18" s="5"/>
      <c r="AD18" s="60"/>
      <c r="AE18" s="56"/>
      <c r="AF18" s="63">
        <f t="shared" si="7"/>
        <v>0</v>
      </c>
      <c r="AG18" s="115"/>
      <c r="AH18" s="1">
        <f t="shared" si="8"/>
        <v>0</v>
      </c>
      <c r="AI18" s="1">
        <f t="shared" si="9"/>
        <v>0</v>
      </c>
      <c r="AJ18" s="1">
        <f t="shared" si="10"/>
        <v>0</v>
      </c>
      <c r="AK18" s="1">
        <f t="shared" si="11"/>
        <v>0</v>
      </c>
      <c r="AL18" s="1">
        <f t="shared" ref="AL18:AL21" si="49">12*SUM(AG18:AK18)</f>
        <v>0</v>
      </c>
      <c r="AM18" s="1">
        <f>((AO18+AP18)/100)*B11</f>
        <v>0</v>
      </c>
      <c r="AN18" s="1">
        <f t="shared" si="35"/>
        <v>0</v>
      </c>
      <c r="AO18" s="1">
        <f t="shared" si="36"/>
        <v>0</v>
      </c>
      <c r="AP18" s="54">
        <f t="shared" si="12"/>
        <v>0</v>
      </c>
      <c r="AQ18" s="5"/>
      <c r="AR18" s="60"/>
      <c r="AS18" s="56"/>
      <c r="AT18" s="63">
        <f t="shared" si="13"/>
        <v>0</v>
      </c>
      <c r="AU18" s="115"/>
      <c r="AV18" s="1">
        <f t="shared" si="14"/>
        <v>0</v>
      </c>
      <c r="AW18" s="1">
        <f t="shared" si="15"/>
        <v>0</v>
      </c>
      <c r="AX18" s="1">
        <f t="shared" si="16"/>
        <v>0</v>
      </c>
      <c r="AY18" s="1">
        <f t="shared" si="17"/>
        <v>0</v>
      </c>
      <c r="AZ18" s="1">
        <f t="shared" ref="AZ18:AZ21" si="50">12*SUM(AU18:AY18)</f>
        <v>0</v>
      </c>
      <c r="BA18" s="1">
        <f>((BC18+BD18)/100)*B11</f>
        <v>0</v>
      </c>
      <c r="BB18" s="1">
        <f t="shared" si="37"/>
        <v>0</v>
      </c>
      <c r="BC18" s="1">
        <f t="shared" si="38"/>
        <v>0</v>
      </c>
      <c r="BD18" s="54">
        <f t="shared" si="39"/>
        <v>0</v>
      </c>
      <c r="BE18" s="5"/>
      <c r="BF18" s="60"/>
      <c r="BG18" s="56"/>
      <c r="BH18" s="63">
        <f t="shared" si="18"/>
        <v>0</v>
      </c>
      <c r="BI18" s="115"/>
      <c r="BJ18" s="1">
        <f>$BI18*$B5</f>
        <v>0</v>
      </c>
      <c r="BK18" s="1">
        <f>$BI18*$B6</f>
        <v>0</v>
      </c>
      <c r="BL18" s="1">
        <f t="shared" si="19"/>
        <v>0</v>
      </c>
      <c r="BM18" s="1">
        <f t="shared" si="20"/>
        <v>0</v>
      </c>
      <c r="BN18" s="1">
        <f t="shared" ref="BN18:BN21" si="51">12*SUM(BI18:BM18)</f>
        <v>0</v>
      </c>
      <c r="BO18" s="1">
        <f>((BQ18+BR18)/100)*B11</f>
        <v>0</v>
      </c>
      <c r="BP18" s="1">
        <f t="shared" si="40"/>
        <v>0</v>
      </c>
      <c r="BQ18" s="1">
        <f t="shared" si="41"/>
        <v>0</v>
      </c>
      <c r="BR18" s="54">
        <f t="shared" si="21"/>
        <v>0</v>
      </c>
      <c r="BS18" s="5"/>
      <c r="BT18" s="60"/>
      <c r="BU18" s="56"/>
      <c r="BV18" s="63">
        <f t="shared" si="22"/>
        <v>0</v>
      </c>
      <c r="BW18" s="115"/>
      <c r="BX18" s="1">
        <f t="shared" si="23"/>
        <v>0</v>
      </c>
      <c r="BY18" s="1">
        <f t="shared" si="24"/>
        <v>0</v>
      </c>
      <c r="BZ18" s="1">
        <f t="shared" si="25"/>
        <v>0</v>
      </c>
      <c r="CA18" s="1">
        <f t="shared" si="26"/>
        <v>0</v>
      </c>
      <c r="CB18" s="1">
        <f t="shared" ref="CB18:CB21" si="52">12*SUM(BW18:CA18)</f>
        <v>0</v>
      </c>
      <c r="CC18" s="1">
        <f>((CE18+CF18)/100)*B11</f>
        <v>0</v>
      </c>
      <c r="CD18" s="1">
        <f t="shared" si="42"/>
        <v>0</v>
      </c>
      <c r="CE18" s="1">
        <f t="shared" si="43"/>
        <v>0</v>
      </c>
      <c r="CF18" s="54">
        <f t="shared" si="27"/>
        <v>0</v>
      </c>
      <c r="CG18" s="5"/>
      <c r="CH18" s="129">
        <f>SUM(L18,Z18,AN18,BB18,BP18,CD18)</f>
        <v>0</v>
      </c>
      <c r="CI18" s="78">
        <f t="shared" si="44"/>
        <v>0</v>
      </c>
      <c r="CJ18" s="78">
        <f t="shared" si="44"/>
        <v>0</v>
      </c>
    </row>
    <row r="19" spans="1:88">
      <c r="A19" s="112" t="s">
        <v>94</v>
      </c>
      <c r="B19" s="231"/>
      <c r="C19" s="214"/>
      <c r="D19" s="63">
        <f t="shared" si="28"/>
        <v>0</v>
      </c>
      <c r="E19" s="232"/>
      <c r="F19" s="229">
        <f t="shared" si="29"/>
        <v>0</v>
      </c>
      <c r="G19" s="1">
        <f t="shared" si="30"/>
        <v>0</v>
      </c>
      <c r="H19" s="1">
        <f t="shared" si="31"/>
        <v>0</v>
      </c>
      <c r="I19" s="1">
        <f t="shared" si="0"/>
        <v>0</v>
      </c>
      <c r="J19" s="1">
        <f t="shared" si="45"/>
        <v>0</v>
      </c>
      <c r="K19" s="1">
        <f>((M19+N19)/100)*B11</f>
        <v>0</v>
      </c>
      <c r="L19" s="1">
        <f t="shared" si="46"/>
        <v>0</v>
      </c>
      <c r="M19" s="1">
        <f t="shared" si="1"/>
        <v>0</v>
      </c>
      <c r="N19" s="54">
        <f t="shared" si="2"/>
        <v>0</v>
      </c>
      <c r="O19" s="5"/>
      <c r="P19" s="60"/>
      <c r="Q19" s="56"/>
      <c r="R19" s="63">
        <f t="shared" si="47"/>
        <v>0</v>
      </c>
      <c r="S19" s="115"/>
      <c r="T19" s="1">
        <f t="shared" si="32"/>
        <v>0</v>
      </c>
      <c r="U19" s="1">
        <f t="shared" si="3"/>
        <v>0</v>
      </c>
      <c r="V19" s="1">
        <f t="shared" si="4"/>
        <v>0</v>
      </c>
      <c r="W19" s="1">
        <f t="shared" si="5"/>
        <v>0</v>
      </c>
      <c r="X19" s="1">
        <f t="shared" si="48"/>
        <v>0</v>
      </c>
      <c r="Y19" s="1">
        <f>((AA19+AB19)/100)*B11</f>
        <v>0</v>
      </c>
      <c r="Z19" s="1">
        <f t="shared" si="33"/>
        <v>0</v>
      </c>
      <c r="AA19" s="1">
        <f t="shared" si="34"/>
        <v>0</v>
      </c>
      <c r="AB19" s="54">
        <f t="shared" si="6"/>
        <v>0</v>
      </c>
      <c r="AC19" s="5"/>
      <c r="AD19" s="60"/>
      <c r="AE19" s="56"/>
      <c r="AF19" s="63">
        <f t="shared" si="7"/>
        <v>0</v>
      </c>
      <c r="AG19" s="115"/>
      <c r="AH19" s="1">
        <f t="shared" si="8"/>
        <v>0</v>
      </c>
      <c r="AI19" s="1">
        <f t="shared" si="9"/>
        <v>0</v>
      </c>
      <c r="AJ19" s="1">
        <f t="shared" si="10"/>
        <v>0</v>
      </c>
      <c r="AK19" s="1">
        <f t="shared" si="11"/>
        <v>0</v>
      </c>
      <c r="AL19" s="1">
        <f t="shared" si="49"/>
        <v>0</v>
      </c>
      <c r="AM19" s="1">
        <f>((AO19+AP19)/100)*B11</f>
        <v>0</v>
      </c>
      <c r="AN19" s="1">
        <f t="shared" si="35"/>
        <v>0</v>
      </c>
      <c r="AO19" s="1">
        <f t="shared" si="36"/>
        <v>0</v>
      </c>
      <c r="AP19" s="54">
        <f t="shared" si="12"/>
        <v>0</v>
      </c>
      <c r="AQ19" s="5"/>
      <c r="AR19" s="60"/>
      <c r="AS19" s="56"/>
      <c r="AT19" s="63">
        <f t="shared" si="13"/>
        <v>0</v>
      </c>
      <c r="AU19" s="115"/>
      <c r="AV19" s="1">
        <f t="shared" si="14"/>
        <v>0</v>
      </c>
      <c r="AW19" s="1">
        <f t="shared" si="15"/>
        <v>0</v>
      </c>
      <c r="AX19" s="1">
        <f t="shared" si="16"/>
        <v>0</v>
      </c>
      <c r="AY19" s="1">
        <f t="shared" si="17"/>
        <v>0</v>
      </c>
      <c r="AZ19" s="1">
        <f t="shared" si="50"/>
        <v>0</v>
      </c>
      <c r="BA19" s="1">
        <f>((BC19+BD19)/100)*B11</f>
        <v>0</v>
      </c>
      <c r="BB19" s="1">
        <f t="shared" si="37"/>
        <v>0</v>
      </c>
      <c r="BC19" s="1">
        <f t="shared" si="38"/>
        <v>0</v>
      </c>
      <c r="BD19" s="54">
        <f t="shared" si="39"/>
        <v>0</v>
      </c>
      <c r="BE19" s="5"/>
      <c r="BF19" s="60"/>
      <c r="BG19" s="56"/>
      <c r="BH19" s="63">
        <f t="shared" si="18"/>
        <v>0</v>
      </c>
      <c r="BI19" s="115"/>
      <c r="BJ19" s="1">
        <f>$BI19*$B5</f>
        <v>0</v>
      </c>
      <c r="BK19" s="1">
        <f>$BI19*$B6</f>
        <v>0</v>
      </c>
      <c r="BL19" s="1">
        <f t="shared" si="19"/>
        <v>0</v>
      </c>
      <c r="BM19" s="1">
        <f t="shared" si="20"/>
        <v>0</v>
      </c>
      <c r="BN19" s="1">
        <f t="shared" si="51"/>
        <v>0</v>
      </c>
      <c r="BO19" s="1">
        <f>((BQ19+BR19)/100)*B11</f>
        <v>0</v>
      </c>
      <c r="BP19" s="1">
        <f t="shared" si="40"/>
        <v>0</v>
      </c>
      <c r="BQ19" s="1">
        <f t="shared" si="41"/>
        <v>0</v>
      </c>
      <c r="BR19" s="54">
        <f t="shared" si="21"/>
        <v>0</v>
      </c>
      <c r="BS19" s="5"/>
      <c r="BT19" s="60"/>
      <c r="BU19" s="56"/>
      <c r="BV19" s="63">
        <f t="shared" si="22"/>
        <v>0</v>
      </c>
      <c r="BW19" s="115"/>
      <c r="BX19" s="1">
        <f t="shared" si="23"/>
        <v>0</v>
      </c>
      <c r="BY19" s="1">
        <f t="shared" si="24"/>
        <v>0</v>
      </c>
      <c r="BZ19" s="1">
        <f t="shared" si="25"/>
        <v>0</v>
      </c>
      <c r="CA19" s="1">
        <f t="shared" si="26"/>
        <v>0</v>
      </c>
      <c r="CB19" s="1">
        <f t="shared" si="52"/>
        <v>0</v>
      </c>
      <c r="CC19" s="1">
        <f>((CE19+CF19)/100)*B11</f>
        <v>0</v>
      </c>
      <c r="CD19" s="1">
        <f t="shared" si="42"/>
        <v>0</v>
      </c>
      <c r="CE19" s="1">
        <f t="shared" si="43"/>
        <v>0</v>
      </c>
      <c r="CF19" s="54">
        <f t="shared" si="27"/>
        <v>0</v>
      </c>
      <c r="CG19" s="5"/>
      <c r="CH19" s="129">
        <f>SUM(L19,Z19,AN19,BB19,BP19,CD19)</f>
        <v>0</v>
      </c>
      <c r="CI19" s="78">
        <f t="shared" si="44"/>
        <v>0</v>
      </c>
      <c r="CJ19" s="78">
        <f t="shared" si="44"/>
        <v>0</v>
      </c>
    </row>
    <row r="20" spans="1:88">
      <c r="A20" s="112" t="s">
        <v>42</v>
      </c>
      <c r="B20" s="231"/>
      <c r="C20" s="214"/>
      <c r="D20" s="63">
        <f t="shared" si="28"/>
        <v>0</v>
      </c>
      <c r="E20" s="232"/>
      <c r="F20" s="229">
        <f t="shared" si="29"/>
        <v>0</v>
      </c>
      <c r="G20" s="1">
        <f t="shared" si="30"/>
        <v>0</v>
      </c>
      <c r="H20" s="1">
        <f t="shared" si="31"/>
        <v>0</v>
      </c>
      <c r="I20" s="1">
        <f t="shared" si="0"/>
        <v>0</v>
      </c>
      <c r="J20" s="1">
        <f t="shared" si="45"/>
        <v>0</v>
      </c>
      <c r="K20" s="1">
        <f>((M20+N20)/100)*B11</f>
        <v>0</v>
      </c>
      <c r="L20" s="1">
        <f t="shared" si="46"/>
        <v>0</v>
      </c>
      <c r="M20" s="1">
        <f t="shared" si="1"/>
        <v>0</v>
      </c>
      <c r="N20" s="54">
        <f t="shared" si="2"/>
        <v>0</v>
      </c>
      <c r="O20" s="5"/>
      <c r="P20" s="60"/>
      <c r="Q20" s="56"/>
      <c r="R20" s="63">
        <f t="shared" si="47"/>
        <v>0</v>
      </c>
      <c r="S20" s="115"/>
      <c r="T20" s="1">
        <f t="shared" si="32"/>
        <v>0</v>
      </c>
      <c r="U20" s="1">
        <f t="shared" si="3"/>
        <v>0</v>
      </c>
      <c r="V20" s="1">
        <f t="shared" si="4"/>
        <v>0</v>
      </c>
      <c r="W20" s="1">
        <f t="shared" si="5"/>
        <v>0</v>
      </c>
      <c r="X20" s="1">
        <f t="shared" si="48"/>
        <v>0</v>
      </c>
      <c r="Y20" s="1">
        <f>((AA20+AB20)/100)*B11</f>
        <v>0</v>
      </c>
      <c r="Z20" s="1">
        <f t="shared" si="33"/>
        <v>0</v>
      </c>
      <c r="AA20" s="1">
        <f t="shared" si="34"/>
        <v>0</v>
      </c>
      <c r="AB20" s="54">
        <f t="shared" si="6"/>
        <v>0</v>
      </c>
      <c r="AC20" s="5"/>
      <c r="AD20" s="60"/>
      <c r="AE20" s="56"/>
      <c r="AF20" s="63">
        <f t="shared" si="7"/>
        <v>0</v>
      </c>
      <c r="AG20" s="115"/>
      <c r="AH20" s="1">
        <f t="shared" si="8"/>
        <v>0</v>
      </c>
      <c r="AI20" s="1">
        <f t="shared" si="9"/>
        <v>0</v>
      </c>
      <c r="AJ20" s="1">
        <f t="shared" si="10"/>
        <v>0</v>
      </c>
      <c r="AK20" s="1">
        <f t="shared" si="11"/>
        <v>0</v>
      </c>
      <c r="AL20" s="1">
        <f t="shared" si="49"/>
        <v>0</v>
      </c>
      <c r="AM20" s="1">
        <f>((AO20+AP20)/100)*B11</f>
        <v>0</v>
      </c>
      <c r="AN20" s="1">
        <f t="shared" si="35"/>
        <v>0</v>
      </c>
      <c r="AO20" s="1">
        <f t="shared" si="36"/>
        <v>0</v>
      </c>
      <c r="AP20" s="54">
        <f t="shared" si="12"/>
        <v>0</v>
      </c>
      <c r="AQ20" s="5"/>
      <c r="AR20" s="60"/>
      <c r="AS20" s="56"/>
      <c r="AT20" s="63">
        <f t="shared" si="13"/>
        <v>0</v>
      </c>
      <c r="AU20" s="115"/>
      <c r="AV20" s="1">
        <f t="shared" si="14"/>
        <v>0</v>
      </c>
      <c r="AW20" s="1">
        <f t="shared" si="15"/>
        <v>0</v>
      </c>
      <c r="AX20" s="1">
        <f t="shared" si="16"/>
        <v>0</v>
      </c>
      <c r="AY20" s="1">
        <f t="shared" si="17"/>
        <v>0</v>
      </c>
      <c r="AZ20" s="1">
        <f t="shared" si="50"/>
        <v>0</v>
      </c>
      <c r="BA20" s="1">
        <f>((BC20+BD20)/100)*B11</f>
        <v>0</v>
      </c>
      <c r="BB20" s="1">
        <f t="shared" si="37"/>
        <v>0</v>
      </c>
      <c r="BC20" s="1">
        <f t="shared" si="38"/>
        <v>0</v>
      </c>
      <c r="BD20" s="54">
        <f t="shared" si="39"/>
        <v>0</v>
      </c>
      <c r="BE20" s="5"/>
      <c r="BF20" s="60"/>
      <c r="BG20" s="56"/>
      <c r="BH20" s="63">
        <f t="shared" si="18"/>
        <v>0</v>
      </c>
      <c r="BI20" s="115"/>
      <c r="BJ20" s="1">
        <f>$BI20*$B5</f>
        <v>0</v>
      </c>
      <c r="BK20" s="1">
        <f>$BI20*$B6</f>
        <v>0</v>
      </c>
      <c r="BL20" s="1">
        <f t="shared" si="19"/>
        <v>0</v>
      </c>
      <c r="BM20" s="1">
        <f t="shared" si="20"/>
        <v>0</v>
      </c>
      <c r="BN20" s="1">
        <f t="shared" si="51"/>
        <v>0</v>
      </c>
      <c r="BO20" s="1">
        <f>((BQ20+BR20)/100)*B11</f>
        <v>0</v>
      </c>
      <c r="BP20" s="1">
        <f t="shared" si="40"/>
        <v>0</v>
      </c>
      <c r="BQ20" s="1">
        <f t="shared" si="41"/>
        <v>0</v>
      </c>
      <c r="BR20" s="54">
        <f t="shared" si="21"/>
        <v>0</v>
      </c>
      <c r="BS20" s="5"/>
      <c r="BT20" s="60"/>
      <c r="BU20" s="56"/>
      <c r="BV20" s="63">
        <f t="shared" si="22"/>
        <v>0</v>
      </c>
      <c r="BW20" s="115"/>
      <c r="BX20" s="1">
        <f t="shared" si="23"/>
        <v>0</v>
      </c>
      <c r="BY20" s="1">
        <f t="shared" si="24"/>
        <v>0</v>
      </c>
      <c r="BZ20" s="1">
        <f t="shared" si="25"/>
        <v>0</v>
      </c>
      <c r="CA20" s="1">
        <f t="shared" si="26"/>
        <v>0</v>
      </c>
      <c r="CB20" s="1">
        <f t="shared" si="52"/>
        <v>0</v>
      </c>
      <c r="CC20" s="1">
        <f>((CE20+CF20)/100)*B11</f>
        <v>0</v>
      </c>
      <c r="CD20" s="1">
        <f t="shared" si="42"/>
        <v>0</v>
      </c>
      <c r="CE20" s="1">
        <f t="shared" si="43"/>
        <v>0</v>
      </c>
      <c r="CF20" s="54">
        <f t="shared" si="27"/>
        <v>0</v>
      </c>
      <c r="CG20" s="5"/>
      <c r="CH20" s="129">
        <f>SUM(L20,Z20,AN20,BB20,BP20,CD20)</f>
        <v>0</v>
      </c>
      <c r="CI20" s="78">
        <f t="shared" si="44"/>
        <v>0</v>
      </c>
      <c r="CJ20" s="78">
        <f t="shared" si="44"/>
        <v>0</v>
      </c>
    </row>
    <row r="21" spans="1:88" ht="15" thickBot="1">
      <c r="A21" s="113" t="s">
        <v>43</v>
      </c>
      <c r="B21" s="244"/>
      <c r="C21" s="245"/>
      <c r="D21" s="64">
        <f t="shared" si="28"/>
        <v>0</v>
      </c>
      <c r="E21" s="246"/>
      <c r="F21" s="230">
        <f t="shared" si="29"/>
        <v>0</v>
      </c>
      <c r="G21" s="2">
        <f t="shared" si="30"/>
        <v>0</v>
      </c>
      <c r="H21" s="2">
        <f t="shared" si="31"/>
        <v>0</v>
      </c>
      <c r="I21" s="2">
        <f t="shared" si="0"/>
        <v>0</v>
      </c>
      <c r="J21" s="2">
        <f t="shared" si="45"/>
        <v>0</v>
      </c>
      <c r="K21" s="2">
        <f>((M21+N21)/100)*B11</f>
        <v>0</v>
      </c>
      <c r="L21" s="2">
        <f t="shared" si="46"/>
        <v>0</v>
      </c>
      <c r="M21" s="2">
        <f t="shared" si="1"/>
        <v>0</v>
      </c>
      <c r="N21" s="55">
        <f t="shared" si="2"/>
        <v>0</v>
      </c>
      <c r="O21" s="5"/>
      <c r="P21" s="61"/>
      <c r="Q21" s="58"/>
      <c r="R21" s="64">
        <f t="shared" si="47"/>
        <v>0</v>
      </c>
      <c r="S21" s="116"/>
      <c r="T21" s="2">
        <f t="shared" si="32"/>
        <v>0</v>
      </c>
      <c r="U21" s="2">
        <f t="shared" si="3"/>
        <v>0</v>
      </c>
      <c r="V21" s="2">
        <f t="shared" si="4"/>
        <v>0</v>
      </c>
      <c r="W21" s="2">
        <f t="shared" si="5"/>
        <v>0</v>
      </c>
      <c r="X21" s="2">
        <f t="shared" si="48"/>
        <v>0</v>
      </c>
      <c r="Y21" s="2">
        <f>((AA21+AB21)/100)*B11</f>
        <v>0</v>
      </c>
      <c r="Z21" s="2">
        <f t="shared" si="33"/>
        <v>0</v>
      </c>
      <c r="AA21" s="2">
        <f t="shared" si="34"/>
        <v>0</v>
      </c>
      <c r="AB21" s="55">
        <f t="shared" si="6"/>
        <v>0</v>
      </c>
      <c r="AC21" s="5"/>
      <c r="AD21" s="61"/>
      <c r="AE21" s="58"/>
      <c r="AF21" s="64">
        <f t="shared" si="7"/>
        <v>0</v>
      </c>
      <c r="AG21" s="116"/>
      <c r="AH21" s="2">
        <f t="shared" si="8"/>
        <v>0</v>
      </c>
      <c r="AI21" s="2">
        <f t="shared" si="9"/>
        <v>0</v>
      </c>
      <c r="AJ21" s="2">
        <f t="shared" si="10"/>
        <v>0</v>
      </c>
      <c r="AK21" s="2">
        <f t="shared" si="11"/>
        <v>0</v>
      </c>
      <c r="AL21" s="2">
        <f t="shared" si="49"/>
        <v>0</v>
      </c>
      <c r="AM21" s="2">
        <f>((AO21+AP21)/100)*B11</f>
        <v>0</v>
      </c>
      <c r="AN21" s="2">
        <f t="shared" si="35"/>
        <v>0</v>
      </c>
      <c r="AO21" s="2">
        <f t="shared" si="36"/>
        <v>0</v>
      </c>
      <c r="AP21" s="55">
        <f t="shared" si="12"/>
        <v>0</v>
      </c>
      <c r="AQ21" s="5"/>
      <c r="AR21" s="61"/>
      <c r="AS21" s="58"/>
      <c r="AT21" s="64">
        <f t="shared" si="13"/>
        <v>0</v>
      </c>
      <c r="AU21" s="116"/>
      <c r="AV21" s="2">
        <f t="shared" si="14"/>
        <v>0</v>
      </c>
      <c r="AW21" s="2">
        <f t="shared" si="15"/>
        <v>0</v>
      </c>
      <c r="AX21" s="2">
        <f t="shared" si="16"/>
        <v>0</v>
      </c>
      <c r="AY21" s="2">
        <f t="shared" si="17"/>
        <v>0</v>
      </c>
      <c r="AZ21" s="2">
        <f t="shared" si="50"/>
        <v>0</v>
      </c>
      <c r="BA21" s="2">
        <f>((BC21+BD21)/100)*B11</f>
        <v>0</v>
      </c>
      <c r="BB21" s="2">
        <f t="shared" si="37"/>
        <v>0</v>
      </c>
      <c r="BC21" s="2">
        <f t="shared" si="38"/>
        <v>0</v>
      </c>
      <c r="BD21" s="55">
        <f t="shared" si="39"/>
        <v>0</v>
      </c>
      <c r="BE21" s="5"/>
      <c r="BF21" s="61"/>
      <c r="BG21" s="58"/>
      <c r="BH21" s="64">
        <f t="shared" si="18"/>
        <v>0</v>
      </c>
      <c r="BI21" s="116"/>
      <c r="BJ21" s="2">
        <f>$BI21*$B5</f>
        <v>0</v>
      </c>
      <c r="BK21" s="2">
        <f>$BI21*$B6</f>
        <v>0</v>
      </c>
      <c r="BL21" s="2">
        <f t="shared" si="19"/>
        <v>0</v>
      </c>
      <c r="BM21" s="2">
        <f t="shared" si="20"/>
        <v>0</v>
      </c>
      <c r="BN21" s="2">
        <f t="shared" si="51"/>
        <v>0</v>
      </c>
      <c r="BO21" s="2">
        <f>((BQ21+BR21)/100)*B11</f>
        <v>0</v>
      </c>
      <c r="BP21" s="2">
        <f t="shared" si="40"/>
        <v>0</v>
      </c>
      <c r="BQ21" s="2">
        <f t="shared" si="41"/>
        <v>0</v>
      </c>
      <c r="BR21" s="55">
        <f t="shared" si="21"/>
        <v>0</v>
      </c>
      <c r="BS21" s="5"/>
      <c r="BT21" s="61"/>
      <c r="BU21" s="58"/>
      <c r="BV21" s="64">
        <f t="shared" si="22"/>
        <v>0</v>
      </c>
      <c r="BW21" s="116"/>
      <c r="BX21" s="2">
        <f t="shared" si="23"/>
        <v>0</v>
      </c>
      <c r="BY21" s="2">
        <f t="shared" si="24"/>
        <v>0</v>
      </c>
      <c r="BZ21" s="2">
        <f t="shared" si="25"/>
        <v>0</v>
      </c>
      <c r="CA21" s="2">
        <f t="shared" si="26"/>
        <v>0</v>
      </c>
      <c r="CB21" s="2">
        <f t="shared" si="52"/>
        <v>0</v>
      </c>
      <c r="CC21" s="2">
        <f>((CE21+CF21)/100)*B11</f>
        <v>0</v>
      </c>
      <c r="CD21" s="2">
        <f t="shared" si="42"/>
        <v>0</v>
      </c>
      <c r="CE21" s="2">
        <f t="shared" si="43"/>
        <v>0</v>
      </c>
      <c r="CF21" s="55">
        <f t="shared" si="27"/>
        <v>0</v>
      </c>
      <c r="CG21" s="5"/>
      <c r="CH21" s="129">
        <f>SUM(L21,Z21,AN21,BB21,BP21,CD21)</f>
        <v>0</v>
      </c>
      <c r="CI21" s="78">
        <f t="shared" si="44"/>
        <v>0</v>
      </c>
      <c r="CJ21" s="78">
        <f t="shared" si="44"/>
        <v>0</v>
      </c>
    </row>
    <row r="22" spans="1:88">
      <c r="A22" s="66"/>
      <c r="B22" s="50"/>
      <c r="C22" s="50"/>
      <c r="D22" s="50"/>
      <c r="E22" s="16"/>
      <c r="F22" s="97">
        <f>SUM(D16:D17,D19)</f>
        <v>0</v>
      </c>
      <c r="G22" s="16"/>
      <c r="H22" s="16"/>
      <c r="I22" s="16"/>
      <c r="J22" s="16"/>
      <c r="K22" s="16"/>
      <c r="L22" s="16"/>
      <c r="M22" s="16"/>
      <c r="N22" s="16"/>
      <c r="O22" s="26"/>
      <c r="P22" s="50"/>
      <c r="Q22" s="50"/>
      <c r="R22" s="50"/>
      <c r="S22" s="16"/>
      <c r="T22" s="65">
        <f>SUM(R16:R17,R19)</f>
        <v>0</v>
      </c>
      <c r="U22" s="16"/>
      <c r="V22" s="16"/>
      <c r="W22" s="16"/>
      <c r="X22" s="16"/>
      <c r="Y22" s="16"/>
      <c r="Z22" s="16"/>
      <c r="AA22" s="17"/>
      <c r="AB22" s="16"/>
      <c r="AC22" s="26"/>
      <c r="AD22" s="50"/>
      <c r="AE22" s="50"/>
      <c r="AF22" s="50"/>
      <c r="AG22" s="16"/>
      <c r="AH22" s="65">
        <f>SUM(AF16:AF17,AF19)</f>
        <v>0</v>
      </c>
      <c r="AI22" s="16"/>
      <c r="AJ22" s="16"/>
      <c r="AK22" s="16"/>
      <c r="AL22" s="16"/>
      <c r="AM22" s="16"/>
      <c r="AN22" s="16"/>
      <c r="AO22" s="16"/>
      <c r="AP22" s="16"/>
      <c r="AQ22" s="26"/>
      <c r="AR22" s="50"/>
      <c r="AS22" s="50"/>
      <c r="AT22" s="50"/>
      <c r="AU22" s="16"/>
      <c r="AV22" s="45">
        <f>SUM(AT16:AT17,AT19)</f>
        <v>0</v>
      </c>
      <c r="AW22" s="15"/>
      <c r="AX22" s="15"/>
      <c r="AY22" s="15"/>
      <c r="AZ22" s="15"/>
      <c r="BA22" s="16"/>
      <c r="BB22" s="16"/>
      <c r="BC22" s="16"/>
      <c r="BD22" s="16"/>
      <c r="BE22" s="5"/>
      <c r="BF22" s="50"/>
      <c r="BG22" s="50"/>
      <c r="BH22" s="50"/>
      <c r="BI22" s="16"/>
      <c r="BJ22" s="65">
        <f>SUM(BH16:BH17,BH19)</f>
        <v>0</v>
      </c>
      <c r="BK22" s="16"/>
      <c r="BL22" s="16"/>
      <c r="BM22" s="16"/>
      <c r="BN22" s="16"/>
      <c r="BO22" s="16"/>
      <c r="BP22" s="16"/>
      <c r="BQ22" s="16"/>
      <c r="BR22" s="16"/>
      <c r="BS22" s="5"/>
      <c r="BT22" s="50"/>
      <c r="BU22" s="50"/>
      <c r="BV22" s="50"/>
      <c r="BW22" s="16"/>
      <c r="BX22" s="65">
        <f>SUM(BV16:BV17,BV19)</f>
        <v>0</v>
      </c>
      <c r="BY22" s="16"/>
      <c r="BZ22" s="16"/>
      <c r="CA22" s="16"/>
      <c r="CB22" s="16"/>
      <c r="CC22" s="16"/>
      <c r="CD22" s="16"/>
      <c r="CE22" s="16"/>
      <c r="CF22" s="16"/>
      <c r="CG22" s="5"/>
      <c r="CI22" s="78">
        <f>SUM(M22,AA22,AO22,BC22)</f>
        <v>0</v>
      </c>
      <c r="CJ22" s="78"/>
    </row>
    <row r="23" spans="1:88">
      <c r="A23" s="67" t="s">
        <v>95</v>
      </c>
      <c r="B23" s="50"/>
      <c r="C23" s="50"/>
      <c r="D23" s="50"/>
      <c r="E23" s="16"/>
      <c r="F23" s="97"/>
      <c r="G23" s="16"/>
      <c r="H23" s="16"/>
      <c r="I23" s="16"/>
      <c r="J23" s="16"/>
      <c r="K23" s="16">
        <f>SUM(K16:K21)</f>
        <v>0</v>
      </c>
      <c r="L23" s="16"/>
      <c r="M23" s="16"/>
      <c r="N23" s="16"/>
      <c r="O23" s="26"/>
      <c r="P23" s="50"/>
      <c r="Q23" s="50"/>
      <c r="R23" s="50"/>
      <c r="S23" s="16"/>
      <c r="T23" s="65"/>
      <c r="U23" s="16"/>
      <c r="V23" s="16"/>
      <c r="W23" s="16"/>
      <c r="X23" s="16"/>
      <c r="Y23" s="16">
        <f>SUM(Y16:Y21)</f>
        <v>0</v>
      </c>
      <c r="Z23" s="16"/>
      <c r="AA23" s="17"/>
      <c r="AB23" s="16"/>
      <c r="AC23" s="26"/>
      <c r="AD23" s="50"/>
      <c r="AE23" s="50"/>
      <c r="AF23" s="50"/>
      <c r="AG23" s="16"/>
      <c r="AH23" s="65"/>
      <c r="AI23" s="16"/>
      <c r="AJ23" s="16"/>
      <c r="AK23" s="16"/>
      <c r="AL23" s="16"/>
      <c r="AM23" s="16">
        <f>SUM(AM16:AM21)</f>
        <v>0</v>
      </c>
      <c r="AN23" s="16"/>
      <c r="AO23" s="16"/>
      <c r="AP23" s="16"/>
      <c r="AQ23" s="26"/>
      <c r="AR23" s="50"/>
      <c r="AS23" s="50"/>
      <c r="AT23" s="50"/>
      <c r="AU23" s="16"/>
      <c r="AV23" s="45"/>
      <c r="AW23" s="15"/>
      <c r="AX23" s="15"/>
      <c r="AY23" s="15"/>
      <c r="AZ23" s="15"/>
      <c r="BA23" s="16">
        <f>SUM(BA16:BA21)</f>
        <v>0</v>
      </c>
      <c r="BB23" s="16"/>
      <c r="BC23" s="16"/>
      <c r="BD23" s="16"/>
      <c r="BE23" s="5"/>
      <c r="BF23" s="50"/>
      <c r="BG23" s="50"/>
      <c r="BH23" s="50"/>
      <c r="BI23" s="16"/>
      <c r="BJ23" s="65"/>
      <c r="BK23" s="16"/>
      <c r="BL23" s="16"/>
      <c r="BM23" s="16"/>
      <c r="BN23" s="16"/>
      <c r="BO23" s="16">
        <f>SUM(BO16:BO21)</f>
        <v>0</v>
      </c>
      <c r="BP23" s="16"/>
      <c r="BQ23" s="16"/>
      <c r="BR23" s="16"/>
      <c r="BS23" s="5"/>
      <c r="BT23" s="50"/>
      <c r="BU23" s="50"/>
      <c r="BV23" s="50"/>
      <c r="BW23" s="16"/>
      <c r="BX23" s="65"/>
      <c r="BY23" s="16"/>
      <c r="BZ23" s="16"/>
      <c r="CA23" s="16"/>
      <c r="CB23" s="16"/>
      <c r="CC23" s="16">
        <f>SUM(CC16:CC21)</f>
        <v>0</v>
      </c>
      <c r="CD23" s="16"/>
      <c r="CE23" s="16"/>
      <c r="CF23" s="16"/>
      <c r="CG23" s="5"/>
      <c r="CI23" s="78"/>
      <c r="CJ23" s="78"/>
    </row>
    <row r="24" spans="1:88" ht="15" thickBot="1">
      <c r="A24" s="182" t="s">
        <v>96</v>
      </c>
      <c r="B24" s="51"/>
      <c r="C24" s="51"/>
      <c r="D24" s="51"/>
      <c r="E24" s="16"/>
      <c r="F24" s="98">
        <f>1500*F22</f>
        <v>0</v>
      </c>
      <c r="G24" s="16"/>
      <c r="H24" s="16"/>
      <c r="I24" s="16"/>
      <c r="J24" s="16"/>
      <c r="K24" s="16"/>
      <c r="L24" s="18">
        <f>SUM(L16:L21)</f>
        <v>0</v>
      </c>
      <c r="N24" s="16"/>
      <c r="O24" s="26"/>
      <c r="P24" s="42"/>
      <c r="Q24" s="42"/>
      <c r="R24" s="42"/>
      <c r="S24" s="16"/>
      <c r="T24" s="16">
        <f>1500*T22</f>
        <v>0</v>
      </c>
      <c r="U24" s="16"/>
      <c r="V24" s="16"/>
      <c r="W24" s="16"/>
      <c r="X24" s="16"/>
      <c r="Y24" s="16"/>
      <c r="Z24" s="183">
        <f>SUM(Z16:Z21)</f>
        <v>0</v>
      </c>
      <c r="AB24" s="16"/>
      <c r="AC24" s="26"/>
      <c r="AD24" s="42"/>
      <c r="AE24" s="42"/>
      <c r="AF24" s="42"/>
      <c r="AG24" s="16"/>
      <c r="AH24" s="16">
        <f>1500*AH22</f>
        <v>0</v>
      </c>
      <c r="AI24" s="16"/>
      <c r="AJ24" s="16"/>
      <c r="AK24" s="16"/>
      <c r="AL24" s="16"/>
      <c r="AM24" s="16"/>
      <c r="AN24" s="18">
        <f>SUM(AN16:AN21)</f>
        <v>0</v>
      </c>
      <c r="AP24" s="16"/>
      <c r="AQ24" s="26"/>
      <c r="AR24" s="42"/>
      <c r="AS24" s="42"/>
      <c r="AT24" s="42"/>
      <c r="AU24" s="16"/>
      <c r="AV24" s="16">
        <f>1500*AV22</f>
        <v>0</v>
      </c>
      <c r="AW24" s="16"/>
      <c r="AX24" s="16"/>
      <c r="AY24" s="16"/>
      <c r="AZ24" s="16"/>
      <c r="BA24" s="16"/>
      <c r="BB24" s="18">
        <f>SUM(BB16:BB21)</f>
        <v>0</v>
      </c>
      <c r="BC24" s="16"/>
      <c r="BD24" s="16"/>
      <c r="BE24" s="5"/>
      <c r="BF24" s="42"/>
      <c r="BG24" s="42"/>
      <c r="BH24" s="42"/>
      <c r="BI24" s="16"/>
      <c r="BJ24" s="16">
        <f>1500*BJ22</f>
        <v>0</v>
      </c>
      <c r="BK24" s="16"/>
      <c r="BL24" s="16"/>
      <c r="BM24" s="16"/>
      <c r="BN24" s="16"/>
      <c r="BO24" s="16"/>
      <c r="BP24" s="18">
        <f>SUM(BP16:BP21)</f>
        <v>0</v>
      </c>
      <c r="BQ24" s="16">
        <f>SUM(BQ16:BQ21)</f>
        <v>0</v>
      </c>
      <c r="BR24" s="16"/>
      <c r="BS24" s="5"/>
      <c r="BT24" s="42"/>
      <c r="BU24" s="42"/>
      <c r="BV24" s="42"/>
      <c r="BW24" s="16"/>
      <c r="BX24" s="16">
        <f>1500*BX22</f>
        <v>0</v>
      </c>
      <c r="BY24" s="16"/>
      <c r="BZ24" s="16"/>
      <c r="CA24" s="16"/>
      <c r="CB24" s="16"/>
      <c r="CC24" s="16"/>
      <c r="CD24" s="18">
        <f>SUM(CD16:CD21)</f>
        <v>0</v>
      </c>
      <c r="CE24" s="16">
        <f>SUM(CE16:CE21)</f>
        <v>0</v>
      </c>
      <c r="CF24" s="16"/>
      <c r="CG24" s="5"/>
      <c r="CH24" s="129">
        <f>SUM(L24,Z24,AN24,BB24,BP24,CD24)</f>
        <v>0</v>
      </c>
    </row>
    <row r="25" spans="1:88" ht="15" customHeight="1" thickBot="1">
      <c r="A25" s="43" t="s">
        <v>97</v>
      </c>
      <c r="B25"/>
      <c r="C25"/>
      <c r="D25"/>
      <c r="E25" s="16"/>
      <c r="F25" s="52"/>
      <c r="G25" s="52"/>
      <c r="H25" s="52"/>
      <c r="I25" s="52"/>
      <c r="J25" s="52"/>
      <c r="K25" s="52"/>
      <c r="L25" s="20"/>
      <c r="N25" s="52"/>
      <c r="O25" s="5"/>
      <c r="P25" s="48"/>
      <c r="Q25" s="48"/>
      <c r="R25" s="48"/>
      <c r="S25" s="52"/>
      <c r="T25" s="12"/>
      <c r="U25" s="12"/>
      <c r="V25" s="12"/>
      <c r="W25" s="12"/>
      <c r="X25" s="12"/>
      <c r="Y25" s="52"/>
      <c r="Z25" s="21"/>
      <c r="AB25" s="52"/>
      <c r="AC25" s="5"/>
      <c r="AD25" s="48"/>
      <c r="AE25" s="48"/>
      <c r="AF25" s="48"/>
      <c r="AG25" s="52"/>
      <c r="AH25" s="12"/>
      <c r="AI25" s="12"/>
      <c r="AJ25" s="12"/>
      <c r="AK25" s="12"/>
      <c r="AL25" s="12"/>
      <c r="AM25" s="52"/>
      <c r="AN25" s="20"/>
      <c r="AP25" s="52"/>
      <c r="AQ25" s="5"/>
      <c r="AR25" s="48"/>
      <c r="AS25" s="48"/>
      <c r="AT25" s="48"/>
      <c r="AU25" s="52"/>
      <c r="AV25" s="12"/>
      <c r="AW25" s="12"/>
      <c r="AX25" s="12"/>
      <c r="AY25" s="12"/>
      <c r="AZ25" s="12"/>
      <c r="BA25" s="52"/>
      <c r="BB25" s="20"/>
      <c r="BD25" s="52"/>
      <c r="BE25" s="5"/>
      <c r="BF25" s="48"/>
      <c r="BG25" s="48"/>
      <c r="BH25" s="48"/>
      <c r="BI25" s="52"/>
      <c r="BJ25" s="52"/>
      <c r="BK25" s="52"/>
      <c r="BL25" s="52"/>
      <c r="BM25" s="52"/>
      <c r="BN25" s="52"/>
      <c r="BO25" s="52"/>
      <c r="BP25" s="20"/>
      <c r="BR25" s="12"/>
      <c r="BS25" s="5"/>
      <c r="BT25" s="48"/>
      <c r="BU25" s="48"/>
      <c r="BV25" s="48"/>
      <c r="BW25" s="52"/>
      <c r="BX25" s="52"/>
      <c r="BY25" s="52"/>
      <c r="BZ25" s="52"/>
      <c r="CA25" s="52"/>
      <c r="CB25" s="52"/>
      <c r="CC25" s="52"/>
      <c r="CD25" s="20"/>
      <c r="CF25" s="52"/>
      <c r="CG25" s="5"/>
      <c r="CH25" s="129">
        <f>SUM(L25,Z25,AN25,BB25,BP25,CD25)</f>
        <v>0</v>
      </c>
    </row>
    <row r="26" spans="1:88">
      <c r="A26" s="26"/>
      <c r="B26" s="26"/>
      <c r="C26" s="26"/>
      <c r="D26" s="26"/>
      <c r="E26" s="26"/>
      <c r="F26" s="5"/>
      <c r="G26" s="5"/>
      <c r="H26" s="5"/>
      <c r="I26" s="5"/>
      <c r="J26" s="5"/>
      <c r="K26" s="5"/>
      <c r="L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8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F26" s="5"/>
      <c r="CG26" s="5"/>
    </row>
    <row r="27" spans="1:88">
      <c r="A27" s="39" t="s">
        <v>98</v>
      </c>
      <c r="B27" s="26"/>
      <c r="C27" s="26"/>
      <c r="D27" s="26"/>
      <c r="E27" s="26"/>
      <c r="F27" s="5"/>
      <c r="G27" s="5"/>
      <c r="H27" s="5"/>
      <c r="I27" s="5"/>
      <c r="J27" s="5"/>
      <c r="K27" s="5"/>
      <c r="L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8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F27" s="5"/>
      <c r="CG27" s="5"/>
    </row>
    <row r="28" spans="1:88">
      <c r="A28" s="39"/>
      <c r="B28" s="26"/>
      <c r="C28" s="26"/>
      <c r="D28" s="26"/>
      <c r="E28" s="26"/>
      <c r="F28" s="5"/>
      <c r="G28" s="5"/>
      <c r="H28" s="5"/>
      <c r="I28" s="5"/>
      <c r="J28" s="5"/>
      <c r="K28" s="5"/>
      <c r="L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8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F28" s="5"/>
      <c r="CG28" s="5"/>
    </row>
    <row r="29" spans="1:88" ht="15" thickBot="1">
      <c r="A29" s="296" t="s">
        <v>50</v>
      </c>
      <c r="B29" s="296"/>
      <c r="C29" s="42"/>
      <c r="D29" s="42"/>
      <c r="E29" s="26"/>
      <c r="F29" s="5"/>
      <c r="G29" s="5"/>
      <c r="H29" s="5"/>
      <c r="I29" s="5"/>
      <c r="J29" s="5"/>
      <c r="K29" s="5"/>
      <c r="L29" s="48" t="s">
        <v>51</v>
      </c>
      <c r="N29" s="5"/>
      <c r="O29" s="5"/>
      <c r="S29" s="5"/>
      <c r="T29" s="5"/>
      <c r="U29" s="5"/>
      <c r="V29" s="5"/>
      <c r="W29" s="5"/>
      <c r="X29" s="5"/>
      <c r="Y29" s="5"/>
      <c r="Z29" s="48" t="s">
        <v>51</v>
      </c>
      <c r="AB29" s="5"/>
      <c r="AC29" s="5"/>
      <c r="AG29" s="5"/>
      <c r="AH29" s="5"/>
      <c r="AI29" s="5"/>
      <c r="AJ29" s="5"/>
      <c r="AK29" s="5"/>
      <c r="AL29" s="5"/>
      <c r="AM29" s="5"/>
      <c r="AN29" s="48" t="s">
        <v>51</v>
      </c>
      <c r="AP29" s="5"/>
      <c r="AQ29" s="5"/>
      <c r="AU29" s="5"/>
      <c r="AV29" s="5"/>
      <c r="AW29" s="5"/>
      <c r="AX29" s="5"/>
      <c r="AY29" s="5"/>
      <c r="AZ29" s="5"/>
      <c r="BA29" s="5"/>
      <c r="BB29" s="48" t="s">
        <v>51</v>
      </c>
      <c r="BD29" s="5"/>
      <c r="BE29" s="5"/>
      <c r="BI29" s="5"/>
      <c r="BJ29" s="5"/>
      <c r="BK29" s="5"/>
      <c r="BL29" s="5"/>
      <c r="BM29" s="5"/>
      <c r="BN29" s="5"/>
      <c r="BO29" s="5"/>
      <c r="BP29" s="48" t="s">
        <v>51</v>
      </c>
      <c r="BR29" s="5"/>
      <c r="BS29" s="5"/>
      <c r="BW29" s="5"/>
      <c r="BX29" s="5"/>
      <c r="BY29" s="5"/>
      <c r="BZ29" s="5"/>
      <c r="CA29" s="5"/>
      <c r="CB29" s="5"/>
      <c r="CC29" s="5"/>
      <c r="CD29" s="48" t="s">
        <v>51</v>
      </c>
      <c r="CF29" s="5"/>
      <c r="CG29" s="5"/>
    </row>
    <row r="30" spans="1:88">
      <c r="A30" s="342"/>
      <c r="B30" s="343"/>
      <c r="E30" s="5"/>
      <c r="F30" s="5"/>
      <c r="G30" s="5"/>
      <c r="H30" s="5"/>
      <c r="I30" s="5"/>
      <c r="J30" s="5"/>
      <c r="K30" s="5"/>
      <c r="L30" s="204"/>
      <c r="N30" s="5"/>
      <c r="O30" s="5"/>
      <c r="S30" s="5"/>
      <c r="T30" s="5"/>
      <c r="U30" s="5"/>
      <c r="V30" s="5"/>
      <c r="W30" s="5"/>
      <c r="X30" s="5"/>
      <c r="Y30" s="5"/>
      <c r="Z30" s="204"/>
      <c r="AB30" s="5"/>
      <c r="AC30" s="5"/>
      <c r="AG30" s="5"/>
      <c r="AH30" s="6"/>
      <c r="AI30" s="5"/>
      <c r="AJ30" s="5"/>
      <c r="AK30" s="5"/>
      <c r="AL30" s="5"/>
      <c r="AM30" s="5"/>
      <c r="AN30" s="204"/>
      <c r="AP30" s="5"/>
      <c r="AQ30" s="5"/>
      <c r="AU30" s="5"/>
      <c r="AV30" s="6"/>
      <c r="AW30" s="5"/>
      <c r="AX30" s="5"/>
      <c r="AY30" s="5"/>
      <c r="AZ30" s="5"/>
      <c r="BA30" s="5"/>
      <c r="BB30" s="204"/>
      <c r="BD30" s="5"/>
      <c r="BE30" s="5"/>
      <c r="BI30" s="5"/>
      <c r="BJ30" s="6"/>
      <c r="BK30" s="5"/>
      <c r="BL30" s="5"/>
      <c r="BM30" s="5"/>
      <c r="BN30" s="5"/>
      <c r="BO30" s="5"/>
      <c r="BP30" s="204"/>
      <c r="BR30" s="5"/>
      <c r="BS30" s="5"/>
      <c r="BW30" s="5"/>
      <c r="BX30" s="6"/>
      <c r="BY30" s="5"/>
      <c r="BZ30" s="5"/>
      <c r="CA30" s="5"/>
      <c r="CB30" s="5"/>
      <c r="CC30" s="5"/>
      <c r="CD30" s="204"/>
      <c r="CF30" s="5"/>
      <c r="CG30" s="5"/>
      <c r="CH30" s="129">
        <f t="shared" ref="CH30:CH40" si="53">SUM(L30,Z30,AN30,BB30,BP30,CD30)</f>
        <v>0</v>
      </c>
    </row>
    <row r="31" spans="1:88">
      <c r="A31" s="344"/>
      <c r="B31" s="345"/>
      <c r="E31" s="5"/>
      <c r="F31" s="5"/>
      <c r="G31" s="5"/>
      <c r="H31" s="5"/>
      <c r="I31" s="5"/>
      <c r="J31" s="5"/>
      <c r="K31" s="5"/>
      <c r="L31" s="205"/>
      <c r="N31" s="5"/>
      <c r="O31" s="5"/>
      <c r="S31" s="5"/>
      <c r="T31" s="5"/>
      <c r="U31" s="5"/>
      <c r="V31" s="5"/>
      <c r="W31" s="5"/>
      <c r="X31" s="5"/>
      <c r="Y31" s="5"/>
      <c r="Z31" s="205"/>
      <c r="AB31" s="5"/>
      <c r="AC31" s="5"/>
      <c r="AG31" s="5"/>
      <c r="AH31" s="6"/>
      <c r="AI31" s="5"/>
      <c r="AJ31" s="5"/>
      <c r="AK31" s="5"/>
      <c r="AL31" s="5"/>
      <c r="AM31" s="5"/>
      <c r="AN31" s="205"/>
      <c r="AP31" s="5"/>
      <c r="AQ31" s="5"/>
      <c r="AU31" s="5"/>
      <c r="AV31" s="6"/>
      <c r="AW31" s="5"/>
      <c r="AX31" s="5"/>
      <c r="AY31" s="5"/>
      <c r="AZ31" s="5"/>
      <c r="BA31" s="5"/>
      <c r="BB31" s="205"/>
      <c r="BD31" s="5"/>
      <c r="BE31" s="5"/>
      <c r="BI31" s="5"/>
      <c r="BJ31" s="6"/>
      <c r="BK31" s="5"/>
      <c r="BL31" s="5"/>
      <c r="BM31" s="5"/>
      <c r="BN31" s="5"/>
      <c r="BO31" s="5"/>
      <c r="BP31" s="205"/>
      <c r="BR31" s="5"/>
      <c r="BS31" s="5"/>
      <c r="BW31" s="5"/>
      <c r="BX31" s="6"/>
      <c r="BY31" s="5"/>
      <c r="BZ31" s="5"/>
      <c r="CA31" s="5"/>
      <c r="CB31" s="5"/>
      <c r="CC31" s="5"/>
      <c r="CD31" s="205"/>
      <c r="CF31" s="5"/>
      <c r="CG31" s="5"/>
      <c r="CH31" s="129">
        <f t="shared" si="53"/>
        <v>0</v>
      </c>
    </row>
    <row r="32" spans="1:88">
      <c r="A32" s="344"/>
      <c r="B32" s="345"/>
      <c r="C32" s="5"/>
      <c r="D32" s="5"/>
      <c r="E32" s="5"/>
      <c r="F32" s="5"/>
      <c r="G32" s="5"/>
      <c r="H32" s="5"/>
      <c r="I32" s="5"/>
      <c r="J32" s="5"/>
      <c r="K32" s="5"/>
      <c r="L32" s="205"/>
      <c r="N32" s="5"/>
      <c r="O32" s="5"/>
      <c r="S32" s="5"/>
      <c r="T32" s="5"/>
      <c r="U32" s="5"/>
      <c r="V32" s="5"/>
      <c r="W32" s="5"/>
      <c r="X32" s="5"/>
      <c r="Y32" s="5"/>
      <c r="Z32" s="205"/>
      <c r="AB32" s="5"/>
      <c r="AC32" s="5"/>
      <c r="AG32" s="5"/>
      <c r="AH32" s="6"/>
      <c r="AI32" s="5"/>
      <c r="AJ32" s="5"/>
      <c r="AK32" s="5"/>
      <c r="AL32" s="5"/>
      <c r="AM32" s="5"/>
      <c r="AN32" s="205"/>
      <c r="AP32" s="5"/>
      <c r="AQ32" s="5"/>
      <c r="AU32" s="5"/>
      <c r="AV32" s="6"/>
      <c r="AW32" s="5"/>
      <c r="AX32" s="5"/>
      <c r="AY32" s="5"/>
      <c r="AZ32" s="5"/>
      <c r="BA32" s="5"/>
      <c r="BB32" s="205"/>
      <c r="BD32" s="5"/>
      <c r="BE32" s="5"/>
      <c r="BI32" s="5"/>
      <c r="BJ32" s="6"/>
      <c r="BK32" s="5"/>
      <c r="BL32" s="5"/>
      <c r="BM32" s="5"/>
      <c r="BN32" s="5"/>
      <c r="BO32" s="5"/>
      <c r="BP32" s="205"/>
      <c r="BR32" s="5"/>
      <c r="BS32" s="5"/>
      <c r="BW32" s="5"/>
      <c r="BX32" s="6"/>
      <c r="BY32" s="5"/>
      <c r="BZ32" s="5"/>
      <c r="CA32" s="5"/>
      <c r="CB32" s="5"/>
      <c r="CC32" s="5"/>
      <c r="CD32" s="205"/>
      <c r="CF32" s="5"/>
      <c r="CG32" s="5"/>
      <c r="CH32" s="129">
        <f t="shared" si="53"/>
        <v>0</v>
      </c>
    </row>
    <row r="33" spans="1:86">
      <c r="A33" s="344"/>
      <c r="B33" s="345"/>
      <c r="C33" s="5"/>
      <c r="D33" s="5"/>
      <c r="E33" s="5"/>
      <c r="F33" s="5"/>
      <c r="G33" s="5"/>
      <c r="H33" s="5"/>
      <c r="I33" s="5"/>
      <c r="J33" s="5"/>
      <c r="K33" s="5"/>
      <c r="L33" s="205"/>
      <c r="N33" s="5"/>
      <c r="O33" s="5"/>
      <c r="S33" s="5"/>
      <c r="T33" s="5"/>
      <c r="U33" s="5"/>
      <c r="V33" s="5"/>
      <c r="W33" s="5"/>
      <c r="X33" s="5"/>
      <c r="Y33" s="5"/>
      <c r="Z33" s="205"/>
      <c r="AB33" s="5"/>
      <c r="AC33" s="5"/>
      <c r="AG33" s="5"/>
      <c r="AH33" s="6"/>
      <c r="AI33" s="5"/>
      <c r="AJ33" s="5"/>
      <c r="AK33" s="5"/>
      <c r="AL33" s="5"/>
      <c r="AM33" s="5"/>
      <c r="AN33" s="205"/>
      <c r="AP33" s="5"/>
      <c r="AQ33" s="5"/>
      <c r="AU33" s="5"/>
      <c r="AV33" s="6"/>
      <c r="AW33" s="5"/>
      <c r="AX33" s="5"/>
      <c r="AY33" s="5"/>
      <c r="AZ33" s="5"/>
      <c r="BA33" s="5"/>
      <c r="BB33" s="205"/>
      <c r="BD33" s="5"/>
      <c r="BE33" s="5"/>
      <c r="BI33" s="5"/>
      <c r="BJ33" s="6"/>
      <c r="BK33" s="5"/>
      <c r="BL33" s="5"/>
      <c r="BM33" s="5"/>
      <c r="BN33" s="5"/>
      <c r="BO33" s="5"/>
      <c r="BP33" s="205"/>
      <c r="BR33" s="5"/>
      <c r="BS33" s="5"/>
      <c r="BW33" s="5"/>
      <c r="BX33" s="6"/>
      <c r="BY33" s="5"/>
      <c r="BZ33" s="5"/>
      <c r="CA33" s="5"/>
      <c r="CB33" s="5"/>
      <c r="CC33" s="5"/>
      <c r="CD33" s="205"/>
      <c r="CF33" s="5"/>
      <c r="CG33" s="5"/>
      <c r="CH33" s="129">
        <f t="shared" si="53"/>
        <v>0</v>
      </c>
    </row>
    <row r="34" spans="1:86">
      <c r="A34" s="344"/>
      <c r="B34" s="345"/>
      <c r="C34" s="5"/>
      <c r="D34" s="5"/>
      <c r="E34" s="5"/>
      <c r="F34" s="5"/>
      <c r="G34" s="5"/>
      <c r="H34" s="5"/>
      <c r="I34" s="5"/>
      <c r="J34" s="5"/>
      <c r="K34" s="5"/>
      <c r="L34" s="205"/>
      <c r="N34" s="5"/>
      <c r="O34" s="5"/>
      <c r="S34" s="5"/>
      <c r="T34" s="5"/>
      <c r="U34" s="5"/>
      <c r="V34" s="5"/>
      <c r="W34" s="5"/>
      <c r="X34" s="5"/>
      <c r="Y34" s="5"/>
      <c r="Z34" s="205"/>
      <c r="AB34" s="5"/>
      <c r="AC34" s="5"/>
      <c r="AG34" s="5"/>
      <c r="AH34" s="6"/>
      <c r="AI34" s="5"/>
      <c r="AJ34" s="5"/>
      <c r="AK34" s="5"/>
      <c r="AL34" s="5"/>
      <c r="AM34" s="5"/>
      <c r="AN34" s="205"/>
      <c r="AP34" s="5"/>
      <c r="AQ34" s="5"/>
      <c r="AU34" s="5"/>
      <c r="AV34" s="6"/>
      <c r="AW34" s="5"/>
      <c r="AX34" s="5"/>
      <c r="AY34" s="5"/>
      <c r="AZ34" s="5"/>
      <c r="BA34" s="5"/>
      <c r="BB34" s="205"/>
      <c r="BD34" s="5"/>
      <c r="BE34" s="5"/>
      <c r="BI34" s="5"/>
      <c r="BJ34" s="6"/>
      <c r="BK34" s="5"/>
      <c r="BL34" s="5"/>
      <c r="BM34" s="5"/>
      <c r="BN34" s="5"/>
      <c r="BO34" s="5"/>
      <c r="BP34" s="205"/>
      <c r="BR34" s="5"/>
      <c r="BS34" s="5"/>
      <c r="BW34" s="5"/>
      <c r="BX34" s="6"/>
      <c r="BY34" s="5"/>
      <c r="BZ34" s="5"/>
      <c r="CA34" s="5"/>
      <c r="CB34" s="5"/>
      <c r="CC34" s="5"/>
      <c r="CD34" s="205"/>
      <c r="CF34" s="5"/>
      <c r="CG34" s="5"/>
      <c r="CH34" s="129">
        <f t="shared" si="53"/>
        <v>0</v>
      </c>
    </row>
    <row r="35" spans="1:86">
      <c r="A35" s="344"/>
      <c r="B35" s="345"/>
      <c r="C35" s="5"/>
      <c r="D35" s="5"/>
      <c r="E35" s="5"/>
      <c r="F35" s="5"/>
      <c r="G35" s="5"/>
      <c r="H35" s="5"/>
      <c r="I35" s="5"/>
      <c r="J35" s="5"/>
      <c r="K35" s="5"/>
      <c r="L35" s="205"/>
      <c r="N35" s="5"/>
      <c r="O35" s="5"/>
      <c r="S35" s="5"/>
      <c r="T35" s="5"/>
      <c r="U35" s="5"/>
      <c r="V35" s="5"/>
      <c r="W35" s="5"/>
      <c r="X35" s="5"/>
      <c r="Y35" s="5"/>
      <c r="Z35" s="205"/>
      <c r="AB35" s="5"/>
      <c r="AC35" s="5"/>
      <c r="AG35" s="5"/>
      <c r="AH35" s="6"/>
      <c r="AI35" s="5"/>
      <c r="AJ35" s="5"/>
      <c r="AK35" s="5"/>
      <c r="AL35" s="5"/>
      <c r="AM35" s="5"/>
      <c r="AN35" s="205"/>
      <c r="AP35" s="5"/>
      <c r="AQ35" s="5"/>
      <c r="AU35" s="5"/>
      <c r="AV35" s="6"/>
      <c r="AW35" s="5"/>
      <c r="AX35" s="5"/>
      <c r="AY35" s="5"/>
      <c r="AZ35" s="5"/>
      <c r="BA35" s="5"/>
      <c r="BB35" s="205"/>
      <c r="BD35" s="5"/>
      <c r="BE35" s="5"/>
      <c r="BI35" s="5"/>
      <c r="BJ35" s="6"/>
      <c r="BK35" s="5"/>
      <c r="BL35" s="5"/>
      <c r="BM35" s="5"/>
      <c r="BN35" s="5"/>
      <c r="BO35" s="5"/>
      <c r="BP35" s="205"/>
      <c r="BR35" s="5"/>
      <c r="BS35" s="5"/>
      <c r="BW35" s="5"/>
      <c r="BX35" s="6"/>
      <c r="BY35" s="5"/>
      <c r="BZ35" s="5"/>
      <c r="CA35" s="5"/>
      <c r="CB35" s="5"/>
      <c r="CC35" s="5"/>
      <c r="CD35" s="205"/>
      <c r="CF35" s="5"/>
      <c r="CG35" s="5"/>
      <c r="CH35" s="129">
        <f t="shared" si="53"/>
        <v>0</v>
      </c>
    </row>
    <row r="36" spans="1:86">
      <c r="A36" s="344"/>
      <c r="B36" s="345"/>
      <c r="C36" s="5"/>
      <c r="D36" s="5"/>
      <c r="E36" s="5"/>
      <c r="F36" s="5"/>
      <c r="G36" s="5"/>
      <c r="H36" s="5"/>
      <c r="I36" s="5"/>
      <c r="J36" s="5"/>
      <c r="K36" s="5"/>
      <c r="L36" s="205"/>
      <c r="N36" s="5"/>
      <c r="O36" s="5"/>
      <c r="S36" s="5"/>
      <c r="T36" s="5"/>
      <c r="U36" s="5"/>
      <c r="V36" s="5"/>
      <c r="W36" s="5"/>
      <c r="X36" s="5"/>
      <c r="Y36" s="5"/>
      <c r="Z36" s="205"/>
      <c r="AB36" s="5"/>
      <c r="AC36" s="5"/>
      <c r="AG36" s="5"/>
      <c r="AH36" s="6"/>
      <c r="AI36" s="5"/>
      <c r="AJ36" s="5"/>
      <c r="AK36" s="5"/>
      <c r="AL36" s="5"/>
      <c r="AM36" s="5"/>
      <c r="AN36" s="205"/>
      <c r="AP36" s="5"/>
      <c r="AQ36" s="5"/>
      <c r="AU36" s="5"/>
      <c r="AV36" s="6"/>
      <c r="AW36" s="5"/>
      <c r="AX36" s="5"/>
      <c r="AY36" s="5"/>
      <c r="AZ36" s="5"/>
      <c r="BA36" s="5"/>
      <c r="BB36" s="205"/>
      <c r="BD36" s="5"/>
      <c r="BE36" s="5"/>
      <c r="BI36" s="5"/>
      <c r="BJ36" s="6"/>
      <c r="BK36" s="5"/>
      <c r="BL36" s="5"/>
      <c r="BM36" s="5"/>
      <c r="BN36" s="5"/>
      <c r="BO36" s="5"/>
      <c r="BP36" s="205"/>
      <c r="BR36" s="5"/>
      <c r="BS36" s="5"/>
      <c r="BW36" s="5"/>
      <c r="BX36" s="6"/>
      <c r="BY36" s="5"/>
      <c r="BZ36" s="5"/>
      <c r="CA36" s="5"/>
      <c r="CB36" s="5"/>
      <c r="CC36" s="5"/>
      <c r="CD36" s="205"/>
      <c r="CF36" s="5"/>
      <c r="CG36" s="5"/>
      <c r="CH36" s="129">
        <f t="shared" si="53"/>
        <v>0</v>
      </c>
    </row>
    <row r="37" spans="1:86">
      <c r="A37" s="344"/>
      <c r="B37" s="345"/>
      <c r="C37" s="5"/>
      <c r="D37" s="5"/>
      <c r="E37" s="5"/>
      <c r="F37" s="5"/>
      <c r="G37" s="5"/>
      <c r="H37" s="5"/>
      <c r="I37" s="5"/>
      <c r="J37" s="5"/>
      <c r="K37" s="5"/>
      <c r="L37" s="205"/>
      <c r="N37" s="5"/>
      <c r="O37" s="5"/>
      <c r="S37" s="5"/>
      <c r="T37" s="5"/>
      <c r="U37" s="5"/>
      <c r="V37" s="5"/>
      <c r="W37" s="5"/>
      <c r="X37" s="5"/>
      <c r="Y37" s="5"/>
      <c r="Z37" s="205"/>
      <c r="AB37" s="5"/>
      <c r="AC37" s="5"/>
      <c r="AG37" s="5"/>
      <c r="AH37" s="6"/>
      <c r="AI37" s="5"/>
      <c r="AJ37" s="5"/>
      <c r="AK37" s="5"/>
      <c r="AL37" s="5"/>
      <c r="AM37" s="5"/>
      <c r="AN37" s="205"/>
      <c r="AP37" s="5"/>
      <c r="AQ37" s="5"/>
      <c r="AU37" s="5"/>
      <c r="AV37" s="6"/>
      <c r="AW37" s="5"/>
      <c r="AX37" s="5"/>
      <c r="AY37" s="5"/>
      <c r="AZ37" s="5"/>
      <c r="BA37" s="5"/>
      <c r="BB37" s="205"/>
      <c r="BD37" s="5"/>
      <c r="BE37" s="5"/>
      <c r="BI37" s="5"/>
      <c r="BJ37" s="6"/>
      <c r="BK37" s="5"/>
      <c r="BL37" s="5"/>
      <c r="BM37" s="5"/>
      <c r="BN37" s="5"/>
      <c r="BO37" s="5"/>
      <c r="BP37" s="205"/>
      <c r="BR37" s="5"/>
      <c r="BS37" s="5"/>
      <c r="BW37" s="5"/>
      <c r="BX37" s="6"/>
      <c r="BY37" s="5"/>
      <c r="BZ37" s="5"/>
      <c r="CA37" s="5"/>
      <c r="CB37" s="5"/>
      <c r="CC37" s="5"/>
      <c r="CD37" s="205"/>
      <c r="CF37" s="5"/>
      <c r="CG37" s="5"/>
      <c r="CH37" s="129">
        <f t="shared" si="53"/>
        <v>0</v>
      </c>
    </row>
    <row r="38" spans="1:86">
      <c r="A38" s="344"/>
      <c r="B38" s="345"/>
      <c r="C38" s="5"/>
      <c r="D38" s="5"/>
      <c r="E38" s="5"/>
      <c r="F38" s="5"/>
      <c r="G38" s="5"/>
      <c r="H38" s="5"/>
      <c r="I38" s="5"/>
      <c r="J38" s="5"/>
      <c r="K38" s="5"/>
      <c r="L38" s="205"/>
      <c r="N38" s="5"/>
      <c r="O38" s="5"/>
      <c r="S38" s="5"/>
      <c r="T38" s="5"/>
      <c r="U38" s="5"/>
      <c r="V38" s="5"/>
      <c r="W38" s="5"/>
      <c r="X38" s="5"/>
      <c r="Y38" s="5"/>
      <c r="Z38" s="205"/>
      <c r="AB38" s="5"/>
      <c r="AC38" s="5"/>
      <c r="AG38" s="5"/>
      <c r="AH38" s="6"/>
      <c r="AI38" s="5"/>
      <c r="AJ38" s="5"/>
      <c r="AK38" s="5"/>
      <c r="AL38" s="5"/>
      <c r="AM38" s="5"/>
      <c r="AN38" s="205"/>
      <c r="AP38" s="5"/>
      <c r="AQ38" s="5"/>
      <c r="AU38" s="5"/>
      <c r="AV38" s="6"/>
      <c r="AW38" s="5"/>
      <c r="AX38" s="5"/>
      <c r="AY38" s="5"/>
      <c r="AZ38" s="5"/>
      <c r="BA38" s="5"/>
      <c r="BB38" s="205"/>
      <c r="BD38" s="5"/>
      <c r="BE38" s="5"/>
      <c r="BI38" s="5"/>
      <c r="BJ38" s="6"/>
      <c r="BK38" s="5"/>
      <c r="BL38" s="5"/>
      <c r="BM38" s="5"/>
      <c r="BN38" s="5"/>
      <c r="BO38" s="5"/>
      <c r="BP38" s="205"/>
      <c r="BR38" s="5"/>
      <c r="BS38" s="5"/>
      <c r="BW38" s="5"/>
      <c r="BX38" s="6"/>
      <c r="BY38" s="5"/>
      <c r="BZ38" s="5"/>
      <c r="CA38" s="5"/>
      <c r="CB38" s="5"/>
      <c r="CC38" s="5"/>
      <c r="CD38" s="205"/>
      <c r="CF38" s="5"/>
      <c r="CG38" s="5"/>
      <c r="CH38" s="129">
        <f t="shared" si="53"/>
        <v>0</v>
      </c>
    </row>
    <row r="39" spans="1:86" ht="15" thickBot="1">
      <c r="A39" s="346"/>
      <c r="B39" s="347"/>
      <c r="C39" s="5"/>
      <c r="D39" s="5"/>
      <c r="E39" s="5"/>
      <c r="F39" s="5"/>
      <c r="G39" s="5"/>
      <c r="H39" s="5"/>
      <c r="I39" s="5"/>
      <c r="J39" s="5"/>
      <c r="K39" s="5"/>
      <c r="L39" s="206"/>
      <c r="N39" s="5"/>
      <c r="O39" s="5"/>
      <c r="S39" s="5"/>
      <c r="T39" s="5"/>
      <c r="U39" s="5"/>
      <c r="V39" s="5"/>
      <c r="W39" s="5"/>
      <c r="X39" s="5"/>
      <c r="Y39" s="5"/>
      <c r="Z39" s="206"/>
      <c r="AB39" s="5"/>
      <c r="AC39" s="5"/>
      <c r="AG39" s="5"/>
      <c r="AH39" s="6"/>
      <c r="AI39" s="5"/>
      <c r="AJ39" s="5"/>
      <c r="AK39" s="5"/>
      <c r="AL39" s="5"/>
      <c r="AM39" s="5"/>
      <c r="AN39" s="206"/>
      <c r="AP39" s="5"/>
      <c r="AQ39" s="5"/>
      <c r="AU39" s="5"/>
      <c r="AV39" s="6"/>
      <c r="AW39" s="5"/>
      <c r="AX39" s="5"/>
      <c r="AY39" s="5"/>
      <c r="AZ39" s="5"/>
      <c r="BA39" s="5"/>
      <c r="BB39" s="206"/>
      <c r="BD39" s="5"/>
      <c r="BE39" s="5"/>
      <c r="BI39" s="5"/>
      <c r="BJ39" s="6"/>
      <c r="BK39" s="5"/>
      <c r="BL39" s="5"/>
      <c r="BM39" s="5"/>
      <c r="BN39" s="5"/>
      <c r="BO39" s="5"/>
      <c r="BP39" s="206"/>
      <c r="BR39" s="5"/>
      <c r="BS39" s="5"/>
      <c r="BW39" s="5"/>
      <c r="BX39" s="6"/>
      <c r="BY39" s="5"/>
      <c r="BZ39" s="5"/>
      <c r="CA39" s="5"/>
      <c r="CB39" s="5"/>
      <c r="CC39" s="5"/>
      <c r="CD39" s="206"/>
      <c r="CF39" s="5"/>
      <c r="CG39" s="5"/>
      <c r="CH39" s="129">
        <f t="shared" si="53"/>
        <v>0</v>
      </c>
    </row>
    <row r="40" spans="1:86" ht="15" thickBot="1">
      <c r="A40" s="323" t="s">
        <v>52</v>
      </c>
      <c r="B40" s="325"/>
      <c r="C40"/>
      <c r="D40"/>
      <c r="E40" s="5"/>
      <c r="F40" s="5"/>
      <c r="G40" s="5"/>
      <c r="H40" s="5"/>
      <c r="I40" s="5"/>
      <c r="J40" s="5"/>
      <c r="K40" s="26"/>
      <c r="L40" s="18">
        <f>SUM(L30:L39)</f>
        <v>0</v>
      </c>
      <c r="N40" s="26"/>
      <c r="O40" s="26"/>
      <c r="P40"/>
      <c r="Q40"/>
      <c r="R40"/>
      <c r="S40" s="26"/>
      <c r="T40" s="26"/>
      <c r="U40" s="26"/>
      <c r="V40" s="26"/>
      <c r="W40" s="26"/>
      <c r="X40" s="26"/>
      <c r="Y40" s="26"/>
      <c r="Z40" s="18">
        <f>SUM(Z30:Z39)</f>
        <v>0</v>
      </c>
      <c r="AB40" s="26"/>
      <c r="AC40" s="26"/>
      <c r="AD40"/>
      <c r="AE40"/>
      <c r="AF40"/>
      <c r="AG40" s="26"/>
      <c r="AH40" s="25"/>
      <c r="AI40" s="26"/>
      <c r="AJ40" s="26"/>
      <c r="AK40" s="26"/>
      <c r="AL40" s="26"/>
      <c r="AM40" s="26"/>
      <c r="AN40" s="18">
        <f>SUM(AN30:AN39)</f>
        <v>0</v>
      </c>
      <c r="AP40" s="26"/>
      <c r="AQ40" s="26"/>
      <c r="AR40"/>
      <c r="AS40"/>
      <c r="AT40"/>
      <c r="AU40" s="26"/>
      <c r="AV40" s="25"/>
      <c r="AW40" s="26"/>
      <c r="AX40" s="26"/>
      <c r="AY40" s="26"/>
      <c r="AZ40" s="26"/>
      <c r="BA40" s="26"/>
      <c r="BB40" s="18">
        <f>SUM(BB30:BB39)</f>
        <v>0</v>
      </c>
      <c r="BD40" s="26"/>
      <c r="BE40" s="26"/>
      <c r="BF40"/>
      <c r="BG40"/>
      <c r="BH40"/>
      <c r="BI40" s="26"/>
      <c r="BJ40" s="25"/>
      <c r="BK40" s="26"/>
      <c r="BL40" s="26"/>
      <c r="BM40" s="26"/>
      <c r="BN40" s="26"/>
      <c r="BO40" s="26"/>
      <c r="BP40" s="18">
        <f>SUM(BP30:BP39)</f>
        <v>0</v>
      </c>
      <c r="BR40" s="26"/>
      <c r="BS40" s="26"/>
      <c r="BT40"/>
      <c r="BU40"/>
      <c r="BV40"/>
      <c r="BW40" s="26"/>
      <c r="BX40" s="25"/>
      <c r="BY40" s="26"/>
      <c r="BZ40" s="26"/>
      <c r="CA40" s="26"/>
      <c r="CB40" s="26"/>
      <c r="CC40" s="26"/>
      <c r="CD40" s="18">
        <f>SUM(CD30:CD39)</f>
        <v>0</v>
      </c>
      <c r="CF40" s="26"/>
      <c r="CG40" s="26"/>
      <c r="CH40" s="129">
        <f t="shared" si="53"/>
        <v>0</v>
      </c>
    </row>
    <row r="41" spans="1:86">
      <c r="A41" s="26"/>
      <c r="B41" s="26"/>
      <c r="C41" s="26"/>
      <c r="D41" s="26"/>
      <c r="E41" s="5"/>
      <c r="F41" s="5"/>
      <c r="G41" s="5"/>
      <c r="H41" s="5"/>
      <c r="I41" s="5"/>
      <c r="J41" s="5"/>
      <c r="K41" s="26"/>
      <c r="L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6"/>
      <c r="AC41" s="26"/>
      <c r="AD41" s="26"/>
      <c r="AE41" s="26"/>
      <c r="AF41" s="26"/>
      <c r="AG41" s="26"/>
      <c r="AH41" s="25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5"/>
      <c r="AW41" s="26"/>
      <c r="AX41" s="26"/>
      <c r="AY41" s="26"/>
      <c r="AZ41" s="26"/>
      <c r="BA41" s="26"/>
      <c r="BB41" s="26"/>
      <c r="BD41" s="26"/>
      <c r="BE41" s="26"/>
      <c r="BF41" s="26"/>
      <c r="BG41" s="26"/>
      <c r="BH41" s="26"/>
      <c r="BI41" s="26"/>
      <c r="BJ41" s="25"/>
      <c r="BK41" s="26"/>
      <c r="BL41" s="26"/>
      <c r="BM41" s="26"/>
      <c r="BN41" s="26"/>
      <c r="BO41" s="26"/>
      <c r="BP41" s="26"/>
      <c r="BR41" s="26"/>
      <c r="BS41" s="26"/>
      <c r="BT41" s="26"/>
      <c r="BU41" s="26"/>
      <c r="BV41" s="26"/>
      <c r="BW41" s="26"/>
      <c r="BX41" s="25"/>
      <c r="BY41" s="26"/>
      <c r="BZ41" s="26"/>
      <c r="CA41" s="26"/>
      <c r="CB41" s="26"/>
      <c r="CC41" s="26"/>
      <c r="CD41" s="26"/>
      <c r="CF41" s="26"/>
      <c r="CG41" s="26"/>
    </row>
    <row r="42" spans="1:86">
      <c r="E42" s="52"/>
    </row>
    <row r="43" spans="1:86" s="263" customFormat="1" ht="15" thickBot="1">
      <c r="A43" s="261" t="s">
        <v>99</v>
      </c>
      <c r="B43" s="262"/>
      <c r="AA43" s="264"/>
    </row>
    <row r="44" spans="1:86" ht="19.5" customHeight="1" thickBot="1">
      <c r="A44" s="32" t="s">
        <v>54</v>
      </c>
      <c r="B44" s="26"/>
      <c r="C44" s="26"/>
      <c r="D44" s="26"/>
      <c r="E44" s="26"/>
      <c r="F44" s="5"/>
      <c r="G44" s="5"/>
      <c r="H44" s="5"/>
      <c r="I44" s="5"/>
      <c r="J44" s="5"/>
      <c r="K44" s="5"/>
      <c r="L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8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F44" s="5"/>
      <c r="CG44" s="5"/>
    </row>
    <row r="45" spans="1:86" ht="46.5" customHeight="1">
      <c r="A45" s="296"/>
      <c r="B45" s="296"/>
      <c r="D45" s="91" t="s">
        <v>55</v>
      </c>
      <c r="E45" s="95" t="s">
        <v>56</v>
      </c>
      <c r="G45" s="26"/>
      <c r="H45" s="26"/>
      <c r="I45" s="26"/>
      <c r="J45" s="26"/>
      <c r="K45" s="131" t="s">
        <v>24</v>
      </c>
      <c r="L45" s="94" t="s">
        <v>51</v>
      </c>
      <c r="O45" s="26"/>
      <c r="P45"/>
      <c r="R45" s="91" t="s">
        <v>55</v>
      </c>
      <c r="S45" s="95" t="s">
        <v>56</v>
      </c>
      <c r="T45" s="185"/>
      <c r="U45" s="184"/>
      <c r="V45" s="184"/>
      <c r="W45" s="184"/>
      <c r="X45" s="184"/>
      <c r="Y45" s="131" t="s">
        <v>24</v>
      </c>
      <c r="Z45" s="94" t="s">
        <v>51</v>
      </c>
      <c r="AA45" s="126"/>
      <c r="AC45" s="26"/>
      <c r="AD45"/>
      <c r="AF45" s="91" t="s">
        <v>55</v>
      </c>
      <c r="AG45" s="95" t="s">
        <v>56</v>
      </c>
      <c r="AI45" s="26"/>
      <c r="AJ45" s="26"/>
      <c r="AK45" s="26"/>
      <c r="AL45" s="26"/>
      <c r="AM45" s="131" t="s">
        <v>24</v>
      </c>
      <c r="AN45" s="94" t="s">
        <v>51</v>
      </c>
      <c r="AP45" s="26"/>
      <c r="AQ45" s="26"/>
      <c r="AR45"/>
      <c r="AT45" s="91" t="s">
        <v>55</v>
      </c>
      <c r="AU45" s="95" t="s">
        <v>56</v>
      </c>
      <c r="AW45" s="96"/>
      <c r="AX45" s="96"/>
      <c r="AY45" s="96"/>
      <c r="AZ45" s="96"/>
      <c r="BA45" s="131" t="s">
        <v>24</v>
      </c>
      <c r="BB45" s="94" t="s">
        <v>51</v>
      </c>
      <c r="BD45" s="5"/>
      <c r="BE45" s="5"/>
      <c r="BF45"/>
      <c r="BH45" s="91" t="s">
        <v>55</v>
      </c>
      <c r="BI45" s="95" t="s">
        <v>56</v>
      </c>
      <c r="BK45" s="96"/>
      <c r="BL45" s="96"/>
      <c r="BM45" s="96"/>
      <c r="BN45" s="96"/>
      <c r="BO45" s="131" t="s">
        <v>24</v>
      </c>
      <c r="BP45" s="94" t="s">
        <v>51</v>
      </c>
      <c r="BR45" s="5"/>
      <c r="BS45" s="5"/>
      <c r="BT45"/>
      <c r="BV45" s="91" t="s">
        <v>55</v>
      </c>
      <c r="BW45" s="95" t="s">
        <v>56</v>
      </c>
      <c r="BY45" s="96"/>
      <c r="BZ45" s="96"/>
      <c r="CA45" s="96"/>
      <c r="CB45" s="96"/>
      <c r="CC45" s="131" t="s">
        <v>24</v>
      </c>
      <c r="CD45" s="94" t="s">
        <v>51</v>
      </c>
      <c r="CF45" s="5"/>
      <c r="CG45" s="5"/>
    </row>
    <row r="46" spans="1:86">
      <c r="A46" s="348"/>
      <c r="B46" s="349"/>
      <c r="D46" s="69"/>
      <c r="E46" s="114"/>
      <c r="F46" s="254"/>
      <c r="G46" s="13"/>
      <c r="H46" s="13"/>
      <c r="I46" s="13"/>
      <c r="J46" s="13"/>
      <c r="K46" s="13" t="e">
        <f>(#REF!/100)*$B$11</f>
        <v>#REF!</v>
      </c>
      <c r="L46" s="14">
        <f>D46*E46</f>
        <v>0</v>
      </c>
      <c r="O46" s="26"/>
      <c r="P46"/>
      <c r="R46" s="69"/>
      <c r="S46" s="114"/>
      <c r="T46" s="254"/>
      <c r="U46" s="13"/>
      <c r="V46" s="13"/>
      <c r="W46" s="13"/>
      <c r="X46" s="13"/>
      <c r="Y46" s="13" t="e">
        <f>(#REF!/100)*$B$11</f>
        <v>#REF!</v>
      </c>
      <c r="Z46" s="14">
        <f>R46*S46</f>
        <v>0</v>
      </c>
      <c r="AC46" s="26"/>
      <c r="AD46"/>
      <c r="AF46" s="69"/>
      <c r="AG46" s="114"/>
      <c r="AH46" s="254"/>
      <c r="AI46" s="13"/>
      <c r="AJ46" s="13"/>
      <c r="AK46" s="13"/>
      <c r="AL46" s="13"/>
      <c r="AM46" s="13" t="e">
        <f>(#REF!/100)*$B$11</f>
        <v>#REF!</v>
      </c>
      <c r="AN46" s="14">
        <f>AF46*AG46</f>
        <v>0</v>
      </c>
      <c r="AP46" s="26"/>
      <c r="AQ46" s="26"/>
      <c r="AR46"/>
      <c r="AT46" s="69"/>
      <c r="AU46" s="114"/>
      <c r="AV46" s="254"/>
      <c r="AW46" s="13"/>
      <c r="AX46" s="13"/>
      <c r="AY46" s="13"/>
      <c r="AZ46" s="13"/>
      <c r="BA46" s="13" t="e">
        <f>(#REF!/100)*$B$11</f>
        <v>#REF!</v>
      </c>
      <c r="BB46" s="14">
        <f>AT46*AU46</f>
        <v>0</v>
      </c>
      <c r="BD46" s="26"/>
      <c r="BE46" s="26"/>
      <c r="BF46"/>
      <c r="BH46" s="69"/>
      <c r="BI46" s="114"/>
      <c r="BJ46" s="254"/>
      <c r="BK46" s="13"/>
      <c r="BL46" s="13"/>
      <c r="BM46" s="13"/>
      <c r="BN46" s="13"/>
      <c r="BO46" s="13" t="e">
        <f>(#REF!/100)*$B$11</f>
        <v>#REF!</v>
      </c>
      <c r="BP46" s="14">
        <f>BH46*BI46</f>
        <v>0</v>
      </c>
      <c r="BR46" s="26"/>
      <c r="BS46" s="26"/>
      <c r="BT46"/>
      <c r="BV46" s="69"/>
      <c r="BW46" s="114"/>
      <c r="BX46" s="254"/>
      <c r="BY46" s="13"/>
      <c r="BZ46" s="13"/>
      <c r="CA46" s="13"/>
      <c r="CB46" s="13"/>
      <c r="CC46" s="13" t="e">
        <f>(#REF!/100)*$B$11</f>
        <v>#REF!</v>
      </c>
      <c r="CD46" s="14">
        <f>BV46*BW46</f>
        <v>0</v>
      </c>
      <c r="CF46" s="26"/>
      <c r="CG46" s="26"/>
      <c r="CH46" s="129">
        <f t="shared" ref="CH46:CH50" si="54">SUM(L46,Z46,AN46,BB46,BP46,CD46)</f>
        <v>0</v>
      </c>
    </row>
    <row r="47" spans="1:86" ht="14.45" customHeight="1">
      <c r="A47" s="350"/>
      <c r="B47" s="351"/>
      <c r="D47" s="70"/>
      <c r="E47" s="115"/>
      <c r="F47" s="252"/>
      <c r="G47" s="1"/>
      <c r="H47" s="1"/>
      <c r="I47" s="1"/>
      <c r="J47" s="1"/>
      <c r="K47" s="1" t="e">
        <f>(#REF!/100)*$B$11</f>
        <v>#REF!</v>
      </c>
      <c r="L47" s="54">
        <f t="shared" ref="L47:L49" si="55">D47*E47</f>
        <v>0</v>
      </c>
      <c r="O47" s="26"/>
      <c r="P47"/>
      <c r="R47" s="70"/>
      <c r="S47" s="115"/>
      <c r="T47" s="252"/>
      <c r="U47" s="1"/>
      <c r="V47" s="1"/>
      <c r="W47" s="1"/>
      <c r="X47" s="1"/>
      <c r="Y47" s="1" t="e">
        <f>(#REF!/100)*$B$11</f>
        <v>#REF!</v>
      </c>
      <c r="Z47" s="54">
        <f t="shared" ref="Z47:Z49" si="56">R47*S47</f>
        <v>0</v>
      </c>
      <c r="AC47" s="26"/>
      <c r="AD47"/>
      <c r="AF47" s="70"/>
      <c r="AG47" s="115"/>
      <c r="AH47" s="252"/>
      <c r="AI47" s="1"/>
      <c r="AJ47" s="1"/>
      <c r="AK47" s="1"/>
      <c r="AL47" s="1"/>
      <c r="AM47" s="1" t="e">
        <f>(#REF!/100)*$B$11</f>
        <v>#REF!</v>
      </c>
      <c r="AN47" s="54">
        <f>AF47*AG47</f>
        <v>0</v>
      </c>
      <c r="AP47" s="26"/>
      <c r="AQ47" s="26"/>
      <c r="AR47"/>
      <c r="AT47" s="70"/>
      <c r="AU47" s="115"/>
      <c r="AV47" s="252"/>
      <c r="AW47" s="1"/>
      <c r="AX47" s="1"/>
      <c r="AY47" s="1"/>
      <c r="AZ47" s="1"/>
      <c r="BA47" s="1" t="e">
        <f>(#REF!/100)*$B$11</f>
        <v>#REF!</v>
      </c>
      <c r="BB47" s="54">
        <f>AT47*AU47</f>
        <v>0</v>
      </c>
      <c r="BD47" s="26"/>
      <c r="BE47" s="26"/>
      <c r="BF47"/>
      <c r="BH47" s="70"/>
      <c r="BI47" s="115"/>
      <c r="BJ47" s="252"/>
      <c r="BK47" s="1"/>
      <c r="BL47" s="1"/>
      <c r="BM47" s="1"/>
      <c r="BN47" s="1"/>
      <c r="BO47" s="1" t="e">
        <f>(#REF!/100)*$B$11</f>
        <v>#REF!</v>
      </c>
      <c r="BP47" s="54">
        <f>BH47*BI47</f>
        <v>0</v>
      </c>
      <c r="BR47" s="26"/>
      <c r="BS47" s="26"/>
      <c r="BT47"/>
      <c r="BV47" s="70"/>
      <c r="BW47" s="115"/>
      <c r="BX47" s="252"/>
      <c r="BY47" s="1"/>
      <c r="BZ47" s="1"/>
      <c r="CA47" s="1"/>
      <c r="CB47" s="1"/>
      <c r="CC47" s="1" t="e">
        <f>(#REF!/100)*$B$11</f>
        <v>#REF!</v>
      </c>
      <c r="CD47" s="54">
        <f>BV47*BW47</f>
        <v>0</v>
      </c>
      <c r="CF47" s="26"/>
      <c r="CG47" s="26"/>
      <c r="CH47" s="129">
        <f t="shared" si="54"/>
        <v>0</v>
      </c>
    </row>
    <row r="48" spans="1:86" ht="14.45" customHeight="1">
      <c r="A48" s="350"/>
      <c r="B48" s="351"/>
      <c r="D48" s="70"/>
      <c r="E48" s="115"/>
      <c r="F48" s="252"/>
      <c r="G48" s="1"/>
      <c r="H48" s="1"/>
      <c r="I48" s="1"/>
      <c r="J48" s="1"/>
      <c r="K48" s="1" t="e">
        <f>(#REF!/100)*$B$11</f>
        <v>#REF!</v>
      </c>
      <c r="L48" s="54">
        <f t="shared" si="55"/>
        <v>0</v>
      </c>
      <c r="O48" s="26"/>
      <c r="P48"/>
      <c r="R48" s="70"/>
      <c r="S48" s="115"/>
      <c r="T48" s="252"/>
      <c r="U48" s="1"/>
      <c r="V48" s="1"/>
      <c r="W48" s="1"/>
      <c r="X48" s="1"/>
      <c r="Y48" s="1" t="e">
        <f>(#REF!/100)*$B$11</f>
        <v>#REF!</v>
      </c>
      <c r="Z48" s="54">
        <f t="shared" si="56"/>
        <v>0</v>
      </c>
      <c r="AC48" s="26"/>
      <c r="AD48"/>
      <c r="AF48" s="70"/>
      <c r="AG48" s="115"/>
      <c r="AH48" s="252"/>
      <c r="AI48" s="1"/>
      <c r="AJ48" s="1"/>
      <c r="AK48" s="1"/>
      <c r="AL48" s="1"/>
      <c r="AM48" s="1" t="e">
        <f>(#REF!/100)*$B$11</f>
        <v>#REF!</v>
      </c>
      <c r="AN48" s="54">
        <f>AF48*AG48</f>
        <v>0</v>
      </c>
      <c r="AP48" s="26"/>
      <c r="AQ48" s="26"/>
      <c r="AR48"/>
      <c r="AT48" s="70"/>
      <c r="AU48" s="115"/>
      <c r="AV48" s="252"/>
      <c r="AW48" s="1"/>
      <c r="AX48" s="1"/>
      <c r="AY48" s="1"/>
      <c r="AZ48" s="1"/>
      <c r="BA48" s="1" t="e">
        <f>(#REF!/100)*$B$11</f>
        <v>#REF!</v>
      </c>
      <c r="BB48" s="54">
        <f>AT48*AU48</f>
        <v>0</v>
      </c>
      <c r="BD48" s="26"/>
      <c r="BE48" s="26"/>
      <c r="BF48"/>
      <c r="BH48" s="70"/>
      <c r="BI48" s="115"/>
      <c r="BJ48" s="252"/>
      <c r="BK48" s="1"/>
      <c r="BL48" s="1"/>
      <c r="BM48" s="1"/>
      <c r="BN48" s="1"/>
      <c r="BO48" s="1" t="e">
        <f>(#REF!/100)*$B$11</f>
        <v>#REF!</v>
      </c>
      <c r="BP48" s="54">
        <f>BH48*BI48</f>
        <v>0</v>
      </c>
      <c r="BR48" s="26"/>
      <c r="BS48" s="26"/>
      <c r="BT48"/>
      <c r="BV48" s="70"/>
      <c r="BW48" s="115"/>
      <c r="BX48" s="252"/>
      <c r="BY48" s="1"/>
      <c r="BZ48" s="1"/>
      <c r="CA48" s="1"/>
      <c r="CB48" s="1"/>
      <c r="CC48" s="1" t="e">
        <f>(#REF!/100)*$B$11</f>
        <v>#REF!</v>
      </c>
      <c r="CD48" s="54">
        <f>BV48*BW48</f>
        <v>0</v>
      </c>
      <c r="CF48" s="26"/>
      <c r="CG48" s="26"/>
      <c r="CH48" s="129">
        <f t="shared" si="54"/>
        <v>0</v>
      </c>
    </row>
    <row r="49" spans="1:87" ht="14.45" customHeight="1" thickBot="1">
      <c r="A49" s="352"/>
      <c r="B49" s="353"/>
      <c r="D49" s="71"/>
      <c r="E49" s="116"/>
      <c r="F49" s="256"/>
      <c r="G49" s="2"/>
      <c r="H49" s="2"/>
      <c r="I49" s="2"/>
      <c r="J49" s="2"/>
      <c r="K49" s="2" t="e">
        <f>(#REF!/100)*$B$11</f>
        <v>#REF!</v>
      </c>
      <c r="L49" s="55">
        <f t="shared" si="55"/>
        <v>0</v>
      </c>
      <c r="O49" s="26"/>
      <c r="P49"/>
      <c r="R49" s="71"/>
      <c r="S49" s="116"/>
      <c r="T49" s="256"/>
      <c r="U49" s="2"/>
      <c r="V49" s="2"/>
      <c r="W49" s="2"/>
      <c r="X49" s="2"/>
      <c r="Y49" s="2" t="e">
        <f>(#REF!/100)*$B$11</f>
        <v>#REF!</v>
      </c>
      <c r="Z49" s="55">
        <f t="shared" si="56"/>
        <v>0</v>
      </c>
      <c r="AC49" s="26"/>
      <c r="AD49"/>
      <c r="AF49" s="71"/>
      <c r="AG49" s="116"/>
      <c r="AH49" s="256"/>
      <c r="AI49" s="2"/>
      <c r="AJ49" s="2"/>
      <c r="AK49" s="2"/>
      <c r="AL49" s="2"/>
      <c r="AM49" s="2" t="e">
        <f>(#REF!/100)*$B$11</f>
        <v>#REF!</v>
      </c>
      <c r="AN49" s="55">
        <f>AF49*AG49</f>
        <v>0</v>
      </c>
      <c r="AP49" s="26"/>
      <c r="AQ49" s="26"/>
      <c r="AR49"/>
      <c r="AT49" s="71"/>
      <c r="AU49" s="116"/>
      <c r="AV49" s="256"/>
      <c r="AW49" s="2"/>
      <c r="AX49" s="2"/>
      <c r="AY49" s="2"/>
      <c r="AZ49" s="2"/>
      <c r="BA49" s="2" t="e">
        <f>(#REF!/100)*$B$11</f>
        <v>#REF!</v>
      </c>
      <c r="BB49" s="55">
        <f>AT49*AU49</f>
        <v>0</v>
      </c>
      <c r="BD49" s="26"/>
      <c r="BE49" s="26"/>
      <c r="BF49"/>
      <c r="BH49" s="71"/>
      <c r="BI49" s="116"/>
      <c r="BJ49" s="256"/>
      <c r="BK49" s="2"/>
      <c r="BL49" s="2"/>
      <c r="BM49" s="2"/>
      <c r="BN49" s="2"/>
      <c r="BO49" s="2" t="e">
        <f>(#REF!/100)*$B$11</f>
        <v>#REF!</v>
      </c>
      <c r="BP49" s="55">
        <f>BH49*BI49</f>
        <v>0</v>
      </c>
      <c r="BR49" s="26"/>
      <c r="BS49" s="26"/>
      <c r="BT49"/>
      <c r="BV49" s="71"/>
      <c r="BW49" s="116"/>
      <c r="BX49" s="256"/>
      <c r="BY49" s="2"/>
      <c r="BZ49" s="2"/>
      <c r="CA49" s="2"/>
      <c r="CB49" s="2"/>
      <c r="CC49" s="2" t="e">
        <f>(#REF!/100)*$B$11</f>
        <v>#REF!</v>
      </c>
      <c r="CD49" s="55">
        <f>BV49*BW49</f>
        <v>0</v>
      </c>
      <c r="CF49" s="26"/>
      <c r="CG49" s="26"/>
      <c r="CH49" s="129">
        <f t="shared" si="54"/>
        <v>0</v>
      </c>
    </row>
    <row r="50" spans="1:87">
      <c r="A50" s="326" t="s">
        <v>57</v>
      </c>
      <c r="B50" s="326"/>
      <c r="C50" s="5"/>
      <c r="D50" s="26"/>
      <c r="E50" s="26"/>
      <c r="G50" s="26"/>
      <c r="H50" s="26"/>
      <c r="I50" s="26"/>
      <c r="J50" s="26"/>
      <c r="K50" s="5"/>
      <c r="L50" s="18">
        <f>SUM(L46:L49)</f>
        <v>0</v>
      </c>
      <c r="N50" s="5"/>
      <c r="O50" s="5"/>
      <c r="Q50" s="5"/>
      <c r="R50" s="26"/>
      <c r="S50" s="26"/>
      <c r="T50" s="26"/>
      <c r="U50" s="26"/>
      <c r="V50" s="26"/>
      <c r="W50" s="26"/>
      <c r="X50" s="26"/>
      <c r="Y50" s="26"/>
      <c r="Z50" s="18">
        <f>SUM(Z46:Z49)</f>
        <v>0</v>
      </c>
      <c r="AB50" s="5"/>
      <c r="AC50" s="5"/>
      <c r="AE50" s="5"/>
      <c r="AF50" s="26"/>
      <c r="AG50" s="26"/>
      <c r="AH50" s="26"/>
      <c r="AI50" s="26"/>
      <c r="AJ50" s="26"/>
      <c r="AK50" s="26"/>
      <c r="AL50" s="26"/>
      <c r="AM50" s="26"/>
      <c r="AN50" s="18">
        <f>SUM(AN46:AN49)</f>
        <v>0</v>
      </c>
      <c r="AP50" s="5"/>
      <c r="AQ50" s="5"/>
      <c r="AS50" s="5"/>
      <c r="AT50" s="26"/>
      <c r="AU50" s="26"/>
      <c r="AV50" s="26"/>
      <c r="AW50" s="26"/>
      <c r="AX50" s="26"/>
      <c r="AY50" s="26"/>
      <c r="AZ50" s="26"/>
      <c r="BA50" s="26"/>
      <c r="BB50" s="18">
        <f>SUM(BB46:BB49)</f>
        <v>0</v>
      </c>
      <c r="BD50" s="5"/>
      <c r="BE50" s="5"/>
      <c r="BG50" s="5"/>
      <c r="BH50" s="26"/>
      <c r="BI50" s="26"/>
      <c r="BJ50" s="26"/>
      <c r="BK50" s="26"/>
      <c r="BL50" s="26"/>
      <c r="BM50" s="26"/>
      <c r="BN50" s="26"/>
      <c r="BO50" s="26"/>
      <c r="BP50" s="18">
        <f>SUM(BP46:BP49)</f>
        <v>0</v>
      </c>
      <c r="BR50" s="5"/>
      <c r="BS50" s="5"/>
      <c r="BU50" s="5"/>
      <c r="BV50" s="26"/>
      <c r="BW50" s="26"/>
      <c r="BX50" s="26"/>
      <c r="BY50" s="26"/>
      <c r="BZ50" s="26"/>
      <c r="CA50" s="26"/>
      <c r="CB50" s="26"/>
      <c r="CC50" s="26"/>
      <c r="CD50" s="18">
        <f>SUM(CD46:CD49)</f>
        <v>0</v>
      </c>
      <c r="CF50" s="5"/>
      <c r="CG50" s="5"/>
      <c r="CH50" s="129">
        <f t="shared" si="54"/>
        <v>0</v>
      </c>
    </row>
    <row r="52" spans="1:87" ht="15" thickBot="1">
      <c r="A52" s="327" t="s">
        <v>58</v>
      </c>
      <c r="B52" s="327"/>
      <c r="C52" s="5"/>
      <c r="D52" s="5"/>
      <c r="E52" s="5"/>
      <c r="F52" s="5"/>
      <c r="G52" s="5"/>
      <c r="H52" s="5"/>
      <c r="I52" s="5"/>
      <c r="J52" s="5"/>
      <c r="K52" s="5"/>
      <c r="L52" s="52" t="s">
        <v>51</v>
      </c>
      <c r="N52" s="5"/>
      <c r="O52" s="5"/>
      <c r="S52" s="5"/>
      <c r="T52" s="5"/>
      <c r="U52" s="5"/>
      <c r="V52" s="5"/>
      <c r="W52" s="5"/>
      <c r="X52" s="5"/>
      <c r="Y52" s="5"/>
      <c r="Z52" s="52" t="s">
        <v>51</v>
      </c>
      <c r="AB52" s="5"/>
      <c r="AC52" s="5"/>
      <c r="AG52" s="5"/>
      <c r="AH52" s="5"/>
      <c r="AI52" s="5"/>
      <c r="AJ52" s="5"/>
      <c r="AK52" s="5"/>
      <c r="AL52" s="5"/>
      <c r="AM52" s="5"/>
      <c r="AN52" s="52" t="s">
        <v>51</v>
      </c>
      <c r="AP52" s="5"/>
      <c r="AQ52" s="5"/>
      <c r="AU52" s="5"/>
      <c r="AV52" s="6"/>
      <c r="AW52" s="5"/>
      <c r="AX52" s="5"/>
      <c r="AY52" s="5"/>
      <c r="AZ52" s="5"/>
      <c r="BA52" s="5"/>
      <c r="BB52" s="52" t="s">
        <v>51</v>
      </c>
      <c r="BD52" s="5"/>
      <c r="BE52" s="5"/>
      <c r="BI52" s="5"/>
      <c r="BJ52" s="6"/>
      <c r="BK52" s="5"/>
      <c r="BL52" s="5"/>
      <c r="BM52" s="5"/>
      <c r="BN52" s="5"/>
      <c r="BO52" s="5"/>
      <c r="BP52" s="52" t="s">
        <v>51</v>
      </c>
      <c r="BR52" s="5"/>
      <c r="BS52" s="5"/>
      <c r="BW52" s="5"/>
      <c r="BX52" s="6"/>
      <c r="BY52" s="5"/>
      <c r="BZ52" s="5"/>
      <c r="CA52" s="5"/>
      <c r="CB52" s="5"/>
      <c r="CC52" s="5"/>
      <c r="CD52" s="52" t="s">
        <v>51</v>
      </c>
      <c r="CF52" s="5"/>
      <c r="CG52" s="5"/>
    </row>
    <row r="53" spans="1:87">
      <c r="A53" s="328" t="s">
        <v>59</v>
      </c>
      <c r="B53" s="330"/>
      <c r="L53" s="204"/>
      <c r="Z53" s="204"/>
      <c r="AN53" s="204"/>
      <c r="BB53" s="204"/>
      <c r="BP53" s="9"/>
      <c r="CD53" s="9"/>
      <c r="CH53" s="129">
        <f t="shared" ref="CH53:CH59" si="57">SUM(L53,Z53,AN53,BB53,BP53,CD53)</f>
        <v>0</v>
      </c>
    </row>
    <row r="54" spans="1:87">
      <c r="A54" s="331" t="s">
        <v>60</v>
      </c>
      <c r="B54" s="333"/>
      <c r="L54" s="205"/>
      <c r="Z54" s="205"/>
      <c r="AN54" s="205"/>
      <c r="BB54" s="205"/>
      <c r="BP54" s="10"/>
      <c r="CD54" s="10"/>
      <c r="CH54" s="129">
        <f t="shared" si="57"/>
        <v>0</v>
      </c>
    </row>
    <row r="55" spans="1:87" ht="15" thickBot="1">
      <c r="A55" s="331" t="s">
        <v>100</v>
      </c>
      <c r="B55" s="333"/>
      <c r="L55" s="206"/>
      <c r="Z55" s="206"/>
      <c r="AN55" s="206"/>
      <c r="BB55" s="206"/>
      <c r="BP55" s="11"/>
      <c r="CD55" s="11"/>
      <c r="CH55" s="129">
        <f t="shared" si="57"/>
        <v>0</v>
      </c>
    </row>
    <row r="56" spans="1:87" ht="15" thickBot="1">
      <c r="A56" s="334" t="s">
        <v>62</v>
      </c>
      <c r="B56" s="336"/>
      <c r="L56" s="52"/>
      <c r="Z56" s="52"/>
      <c r="AN56" s="52"/>
      <c r="BB56" s="52"/>
      <c r="BP56" s="52"/>
      <c r="CD56" s="52"/>
      <c r="CH56" s="129">
        <f t="shared" si="57"/>
        <v>0</v>
      </c>
    </row>
    <row r="57" spans="1:87" ht="15" thickBot="1">
      <c r="A57" s="337"/>
      <c r="B57" s="319"/>
      <c r="L57" s="204"/>
      <c r="Z57" s="204"/>
      <c r="AN57" s="204"/>
      <c r="BB57" s="204"/>
      <c r="BP57" s="9"/>
      <c r="CD57" s="201"/>
      <c r="CH57" s="129">
        <f t="shared" si="57"/>
        <v>0</v>
      </c>
    </row>
    <row r="58" spans="1:87" ht="15" thickBot="1">
      <c r="A58" s="339"/>
      <c r="B58" s="341"/>
      <c r="L58" s="206"/>
      <c r="Z58" s="206"/>
      <c r="AN58" s="206"/>
      <c r="BB58" s="206"/>
      <c r="BD58" s="5"/>
      <c r="BE58" s="5"/>
      <c r="BP58" s="11"/>
      <c r="BR58" s="5"/>
      <c r="BS58" s="5"/>
      <c r="CD58" s="207"/>
      <c r="CF58" s="5"/>
      <c r="CG58" s="5"/>
      <c r="CH58" s="129">
        <f t="shared" si="57"/>
        <v>0</v>
      </c>
    </row>
    <row r="59" spans="1:87" s="263" customFormat="1" ht="15" thickBot="1">
      <c r="A59" s="262" t="s">
        <v>63</v>
      </c>
      <c r="B59" s="262"/>
      <c r="L59" s="265">
        <f>SUM(L53:L58)</f>
        <v>0</v>
      </c>
      <c r="X59" s="266"/>
      <c r="Y59" s="266"/>
      <c r="Z59" s="265">
        <f>SUM(Z53:Z58)</f>
        <v>0</v>
      </c>
      <c r="AA59" s="264"/>
      <c r="AB59" s="266"/>
      <c r="AC59" s="266"/>
      <c r="AD59" s="266"/>
      <c r="AE59" s="266"/>
      <c r="AF59" s="266"/>
      <c r="AG59" s="266"/>
      <c r="AH59" s="266"/>
      <c r="AI59" s="266"/>
      <c r="AJ59" s="266"/>
      <c r="AK59" s="266"/>
      <c r="AL59" s="266"/>
      <c r="AM59" s="266"/>
      <c r="AN59" s="278">
        <f>SUM(AN53:AN58)</f>
        <v>0</v>
      </c>
      <c r="AP59" s="266"/>
      <c r="AQ59" s="266"/>
      <c r="AR59" s="266"/>
      <c r="AS59" s="266"/>
      <c r="AT59" s="266"/>
      <c r="AU59" s="266"/>
      <c r="AV59" s="266"/>
      <c r="AW59" s="266"/>
      <c r="AX59" s="266"/>
      <c r="AY59" s="266"/>
      <c r="AZ59" s="266"/>
      <c r="BA59" s="266"/>
      <c r="BB59" s="265">
        <f>SUM(BB53:BB58)</f>
        <v>0</v>
      </c>
      <c r="BF59" s="266"/>
      <c r="BG59" s="266"/>
      <c r="BH59" s="266"/>
      <c r="BI59" s="266"/>
      <c r="BJ59" s="266"/>
      <c r="BK59" s="266"/>
      <c r="BL59" s="266"/>
      <c r="BM59" s="266"/>
      <c r="BN59" s="266"/>
      <c r="BO59" s="266"/>
      <c r="BP59" s="265">
        <f>SUM(BP53:BP58)</f>
        <v>0</v>
      </c>
      <c r="BT59" s="266"/>
      <c r="BU59" s="266"/>
      <c r="BV59" s="266"/>
      <c r="BW59" s="266"/>
      <c r="BX59" s="266"/>
      <c r="BY59" s="266"/>
      <c r="BZ59" s="266"/>
      <c r="CA59" s="266"/>
      <c r="CB59" s="266"/>
      <c r="CC59" s="266"/>
      <c r="CD59" s="265">
        <f>SUM(CD53:CD58)</f>
        <v>0</v>
      </c>
      <c r="CH59" s="279">
        <f t="shared" si="57"/>
        <v>0</v>
      </c>
    </row>
    <row r="60" spans="1:87">
      <c r="A60"/>
      <c r="B60"/>
      <c r="Z60" s="7"/>
    </row>
    <row r="61" spans="1:87">
      <c r="Z61" s="7"/>
      <c r="BD61" s="26"/>
      <c r="BE61" s="26"/>
      <c r="BR61" s="26"/>
      <c r="BS61" s="26"/>
      <c r="CF61" s="26"/>
      <c r="CG61" s="26"/>
    </row>
    <row r="62" spans="1:87">
      <c r="A62" s="39" t="s">
        <v>64</v>
      </c>
      <c r="B62" s="26"/>
      <c r="C62" s="26"/>
      <c r="D62" s="26"/>
      <c r="E62" s="5"/>
      <c r="F62" s="5"/>
      <c r="G62" s="5"/>
      <c r="H62" s="5"/>
      <c r="I62" s="5"/>
      <c r="J62" s="5"/>
      <c r="K62" s="26"/>
      <c r="L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7"/>
      <c r="AB62" s="26"/>
      <c r="AC62" s="26"/>
      <c r="AD62" s="26"/>
      <c r="AE62" s="26"/>
      <c r="AF62" s="26"/>
      <c r="AG62" s="26"/>
      <c r="AH62" s="25"/>
      <c r="AI62" s="26"/>
      <c r="AJ62" s="26"/>
      <c r="AK62" s="26"/>
      <c r="AL62" s="26"/>
      <c r="AM62" s="26"/>
      <c r="AN62" s="26"/>
      <c r="AP62" s="26"/>
      <c r="AQ62" s="26"/>
      <c r="AR62" s="26"/>
      <c r="AS62" s="26"/>
      <c r="AT62" s="26"/>
      <c r="AU62" s="26"/>
      <c r="AV62" s="25"/>
      <c r="AW62" s="26"/>
      <c r="AX62" s="26"/>
      <c r="AY62" s="26"/>
      <c r="AZ62" s="26"/>
      <c r="BA62" s="26"/>
      <c r="BB62" s="26"/>
      <c r="BD62" s="26"/>
      <c r="BE62" s="26"/>
      <c r="BF62" s="26"/>
      <c r="BG62" s="26"/>
      <c r="BH62" s="26"/>
      <c r="BI62" s="26"/>
      <c r="BJ62" s="25"/>
      <c r="BK62" s="26"/>
      <c r="BL62" s="26"/>
      <c r="BM62" s="26"/>
      <c r="BN62" s="26"/>
      <c r="BO62" s="26"/>
      <c r="BP62" s="26"/>
      <c r="BR62" s="26"/>
      <c r="BS62" s="26"/>
      <c r="BT62" s="26"/>
      <c r="BU62" s="26"/>
      <c r="BV62" s="26"/>
      <c r="BW62" s="26"/>
      <c r="BX62" s="25"/>
      <c r="BY62" s="26"/>
      <c r="BZ62" s="26"/>
      <c r="CA62" s="26"/>
      <c r="CB62" s="26"/>
      <c r="CC62" s="26"/>
      <c r="CD62" s="26"/>
      <c r="CF62" s="26"/>
      <c r="CG62" s="26"/>
    </row>
    <row r="63" spans="1:87">
      <c r="A63" s="26"/>
      <c r="B63" s="26"/>
      <c r="C63" s="26"/>
      <c r="D63" s="26"/>
      <c r="E63" s="5"/>
      <c r="F63" s="5"/>
      <c r="G63" s="5"/>
      <c r="H63" s="5"/>
      <c r="I63" s="5"/>
      <c r="J63" s="5"/>
      <c r="K63" s="26"/>
      <c r="L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7"/>
      <c r="AB63" s="26"/>
      <c r="AC63" s="26"/>
      <c r="AD63" s="26"/>
      <c r="AE63" s="26"/>
      <c r="AF63" s="26"/>
      <c r="AG63" s="26"/>
      <c r="AH63" s="25"/>
      <c r="AI63" s="26"/>
      <c r="AJ63" s="26"/>
      <c r="AK63" s="26"/>
      <c r="AL63" s="26"/>
      <c r="AM63" s="26"/>
      <c r="AN63"/>
      <c r="AP63" s="26"/>
      <c r="AQ63" s="26"/>
      <c r="AR63" s="26"/>
      <c r="AS63" s="26"/>
      <c r="AT63" s="26"/>
      <c r="AU63" s="26"/>
      <c r="AV63" s="25"/>
      <c r="AW63" s="26"/>
      <c r="AX63" s="26"/>
      <c r="AY63" s="26"/>
      <c r="AZ63" s="26"/>
      <c r="BA63" s="26"/>
      <c r="BB63" s="26"/>
      <c r="BD63" s="26"/>
      <c r="BF63" s="26"/>
      <c r="BG63" s="26"/>
      <c r="BH63" s="26"/>
      <c r="BI63" s="26"/>
      <c r="BJ63" s="25"/>
      <c r="BK63" s="26"/>
      <c r="BL63" s="26"/>
      <c r="BM63" s="26"/>
      <c r="BN63" s="26"/>
      <c r="BO63" s="26"/>
      <c r="BP63" s="26"/>
      <c r="BR63" s="26"/>
      <c r="BT63" s="26"/>
      <c r="BU63" s="26"/>
      <c r="BV63" s="26"/>
      <c r="BW63" s="26"/>
      <c r="BX63" s="25"/>
      <c r="BY63" s="26"/>
      <c r="BZ63" s="26"/>
      <c r="CA63" s="26"/>
      <c r="CB63" s="26"/>
      <c r="CC63" s="26"/>
      <c r="CD63" s="26"/>
      <c r="CF63" s="26"/>
      <c r="CH63" s="52"/>
    </row>
    <row r="64" spans="1:87">
      <c r="A64" s="326" t="s">
        <v>101</v>
      </c>
      <c r="B64" s="326"/>
      <c r="C64" s="26"/>
      <c r="D64" s="26"/>
      <c r="E64" s="5"/>
      <c r="F64" s="5"/>
      <c r="G64" s="5"/>
      <c r="H64" s="5"/>
      <c r="I64" s="5"/>
      <c r="J64" s="5"/>
      <c r="K64" s="26"/>
      <c r="L64" s="28">
        <f>L40+L24+L50+L59+L25</f>
        <v>0</v>
      </c>
      <c r="N64" s="26"/>
      <c r="O64" s="26"/>
      <c r="P64"/>
      <c r="Q64"/>
      <c r="R64"/>
      <c r="S64" s="26"/>
      <c r="T64" s="26"/>
      <c r="U64" s="26"/>
      <c r="V64" s="26"/>
      <c r="W64" s="26"/>
      <c r="X64" s="26"/>
      <c r="Y64" s="26"/>
      <c r="Z64" s="28">
        <f>Z40+Z24+Z50+Z59+Z25</f>
        <v>0</v>
      </c>
      <c r="AB64" s="26"/>
      <c r="AC64" s="26"/>
      <c r="AD64"/>
      <c r="AE64"/>
      <c r="AF64"/>
      <c r="AG64" s="26"/>
      <c r="AH64" s="25"/>
      <c r="AI64" s="26"/>
      <c r="AJ64" s="26"/>
      <c r="AK64" s="26"/>
      <c r="AL64" s="26"/>
      <c r="AM64" s="26"/>
      <c r="AN64" s="28">
        <f>AN40+AN24+AN50+AN59+AN25</f>
        <v>0</v>
      </c>
      <c r="AP64" s="26"/>
      <c r="AQ64" s="26"/>
      <c r="AR64"/>
      <c r="AS64"/>
      <c r="AT64"/>
      <c r="AU64" s="26"/>
      <c r="AV64" s="25"/>
      <c r="AW64" s="26"/>
      <c r="AX64" s="26"/>
      <c r="AY64" s="26"/>
      <c r="AZ64" s="26"/>
      <c r="BA64" s="26"/>
      <c r="BB64" s="28">
        <f>BB40+BB24+BB50+BB59+BB25</f>
        <v>0</v>
      </c>
      <c r="BD64" s="26"/>
      <c r="BF64"/>
      <c r="BG64"/>
      <c r="BH64"/>
      <c r="BI64" s="26"/>
      <c r="BJ64" s="25"/>
      <c r="BK64" s="26"/>
      <c r="BL64" s="26"/>
      <c r="BM64" s="26"/>
      <c r="BN64" s="26"/>
      <c r="BO64" s="26"/>
      <c r="BP64" s="28">
        <f>BP40+BP24+BP50+BP59+BP25</f>
        <v>0</v>
      </c>
      <c r="BR64" s="26"/>
      <c r="BT64"/>
      <c r="BU64"/>
      <c r="BV64"/>
      <c r="BW64" s="26"/>
      <c r="BX64" s="25"/>
      <c r="BY64" s="26"/>
      <c r="BZ64" s="26"/>
      <c r="CA64" s="26"/>
      <c r="CB64" s="26"/>
      <c r="CC64" s="26"/>
      <c r="CD64" s="28">
        <f>CD40+CD24+CD50+CD59+CD25</f>
        <v>0</v>
      </c>
      <c r="CF64" s="26"/>
      <c r="CH64" s="82">
        <f>L64+Z64+AN64+BB64+BP64+CD64</f>
        <v>0</v>
      </c>
      <c r="CI64" s="3" t="s">
        <v>102</v>
      </c>
    </row>
    <row r="65" spans="1:85">
      <c r="A65" s="326"/>
      <c r="B65" s="326"/>
      <c r="C65" s="26"/>
      <c r="D65" s="26"/>
      <c r="E65" s="5"/>
      <c r="F65" s="5"/>
      <c r="G65" s="5"/>
      <c r="H65" s="5"/>
      <c r="I65" s="5"/>
      <c r="J65" s="5"/>
      <c r="K65" s="26"/>
      <c r="L65" s="26"/>
      <c r="M65" s="16"/>
      <c r="N65" s="26"/>
      <c r="O65" s="26"/>
      <c r="P65"/>
      <c r="Q65"/>
      <c r="R65"/>
      <c r="S65" s="26"/>
      <c r="T65" s="26"/>
      <c r="U65" s="26"/>
      <c r="V65" s="26"/>
      <c r="W65" s="26"/>
      <c r="X65" s="26"/>
      <c r="Y65" s="26"/>
      <c r="Z65" s="26"/>
      <c r="AA65" s="16"/>
      <c r="AB65" s="26"/>
      <c r="AC65" s="26"/>
      <c r="AD65"/>
      <c r="AE65"/>
      <c r="AF65"/>
      <c r="AG65" s="26"/>
      <c r="AH65" s="26"/>
      <c r="AI65" s="26"/>
      <c r="AJ65" s="26"/>
      <c r="AK65" s="26"/>
      <c r="AL65" s="26"/>
      <c r="AM65" s="26"/>
      <c r="AN65" s="26"/>
      <c r="AO65" s="16"/>
      <c r="AP65" s="26"/>
      <c r="AQ65" s="26"/>
      <c r="AR65"/>
      <c r="AS65"/>
      <c r="AT65"/>
      <c r="AU65" s="26"/>
      <c r="AV65" s="26"/>
      <c r="AW65" s="26"/>
      <c r="AX65" s="26"/>
      <c r="AY65" s="26"/>
      <c r="AZ65" s="26"/>
      <c r="BA65" s="26"/>
      <c r="BB65" s="26"/>
      <c r="BC65" s="16"/>
      <c r="BD65" s="5"/>
      <c r="BE65" s="5"/>
      <c r="BF65"/>
      <c r="BG65"/>
      <c r="BH65"/>
      <c r="BI65" s="26"/>
      <c r="BJ65" s="26"/>
      <c r="BK65" s="26"/>
      <c r="BL65" s="26"/>
      <c r="BM65" s="26"/>
      <c r="BN65" s="26"/>
      <c r="BO65" s="26"/>
      <c r="BP65" s="26"/>
      <c r="BQ65" s="16"/>
      <c r="BR65" s="5"/>
      <c r="BS65" s="5"/>
      <c r="BT65"/>
      <c r="BU65"/>
      <c r="BV65"/>
      <c r="BW65" s="26"/>
      <c r="BX65" s="26"/>
      <c r="BY65" s="26"/>
      <c r="BZ65" s="26"/>
      <c r="CA65" s="26"/>
      <c r="CB65" s="26"/>
      <c r="CC65" s="26"/>
      <c r="CD65" s="26"/>
      <c r="CE65" s="16"/>
      <c r="CF65" s="5"/>
      <c r="CG65" s="5"/>
    </row>
    <row r="66" spans="1:85">
      <c r="A66" s="44" t="s">
        <v>67</v>
      </c>
      <c r="B66" s="40"/>
      <c r="C66" s="40"/>
      <c r="D66" s="40"/>
      <c r="E66" s="22"/>
      <c r="F66" s="23"/>
      <c r="G66" s="23"/>
      <c r="H66" s="23"/>
      <c r="I66" s="23"/>
      <c r="J66" s="23"/>
      <c r="K66" s="23"/>
      <c r="L66" s="23"/>
      <c r="M66" s="23"/>
      <c r="N66" s="23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8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68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68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68"/>
    </row>
    <row r="67" spans="1:85" s="269" customFormat="1" ht="16.149999999999999">
      <c r="A67" s="280" t="s">
        <v>103</v>
      </c>
      <c r="B67" s="268"/>
      <c r="AA67" s="270"/>
      <c r="AP67" s="271"/>
      <c r="AQ67" s="271"/>
      <c r="AR67" s="271"/>
      <c r="AS67" s="271"/>
      <c r="AT67" s="271"/>
      <c r="AU67" s="271"/>
      <c r="AV67" s="271"/>
      <c r="AW67" s="271"/>
      <c r="AX67" s="271"/>
      <c r="AY67" s="271"/>
      <c r="AZ67" s="271"/>
      <c r="BA67" s="271"/>
      <c r="BB67" s="271"/>
      <c r="BC67" s="271"/>
      <c r="BD67" s="271"/>
      <c r="BE67" s="271"/>
      <c r="BF67" s="271"/>
      <c r="BG67" s="271"/>
      <c r="BH67" s="271"/>
      <c r="BI67" s="271"/>
      <c r="BJ67" s="271"/>
      <c r="BK67" s="271"/>
      <c r="BL67" s="271"/>
      <c r="BM67" s="271"/>
      <c r="BN67" s="271"/>
      <c r="BO67" s="271"/>
      <c r="BP67" s="271"/>
      <c r="BQ67" s="271"/>
      <c r="BR67" s="271"/>
      <c r="BS67" s="271"/>
      <c r="BT67" s="271"/>
      <c r="BU67" s="271"/>
      <c r="BV67" s="271"/>
      <c r="BW67" s="271"/>
      <c r="BX67" s="271"/>
      <c r="BY67" s="271"/>
      <c r="BZ67" s="271"/>
      <c r="CA67" s="271"/>
      <c r="CB67" s="271"/>
      <c r="CC67" s="271"/>
      <c r="CD67" s="271"/>
      <c r="CE67" s="271"/>
      <c r="CF67" s="271"/>
      <c r="CG67" s="271"/>
    </row>
    <row r="68" spans="1:85" s="269" customFormat="1">
      <c r="A68" s="272" t="s">
        <v>104</v>
      </c>
      <c r="B68" s="268"/>
      <c r="R68" s="271"/>
      <c r="S68" s="271"/>
      <c r="T68" s="271"/>
      <c r="U68" s="271"/>
      <c r="V68" s="271"/>
      <c r="W68" s="271"/>
      <c r="X68" s="271"/>
      <c r="Y68" s="271"/>
      <c r="Z68" s="271"/>
      <c r="AA68" s="273"/>
      <c r="AB68" s="271"/>
      <c r="AC68" s="271"/>
      <c r="AD68" s="271"/>
      <c r="AE68" s="271"/>
      <c r="AF68" s="271"/>
      <c r="AG68" s="271"/>
      <c r="AH68" s="271"/>
      <c r="AI68" s="271"/>
      <c r="AJ68" s="271"/>
      <c r="AK68" s="271"/>
      <c r="AL68" s="271"/>
      <c r="AM68" s="271"/>
      <c r="AN68" s="271"/>
      <c r="AO68" s="271"/>
      <c r="AP68" s="271"/>
      <c r="AQ68" s="271"/>
      <c r="AR68" s="271"/>
      <c r="AS68" s="271"/>
      <c r="AT68" s="271"/>
      <c r="AU68" s="271"/>
      <c r="AV68" s="271"/>
      <c r="AW68" s="271"/>
      <c r="AX68" s="271"/>
      <c r="AY68" s="271"/>
      <c r="AZ68" s="271"/>
      <c r="BA68" s="271"/>
      <c r="BB68" s="271"/>
      <c r="BC68" s="271"/>
      <c r="BD68" s="271"/>
      <c r="BE68" s="271"/>
      <c r="BF68" s="271"/>
      <c r="BG68" s="271"/>
      <c r="BH68" s="271"/>
      <c r="BI68" s="271"/>
      <c r="BJ68" s="271"/>
      <c r="BK68" s="271"/>
      <c r="BL68" s="271"/>
      <c r="BM68" s="271"/>
      <c r="BN68" s="271"/>
      <c r="BO68" s="271"/>
      <c r="BP68" s="271"/>
      <c r="BQ68" s="271"/>
      <c r="BR68" s="271"/>
      <c r="BS68" s="271"/>
      <c r="BT68" s="271"/>
      <c r="BU68" s="271"/>
      <c r="BV68" s="271"/>
      <c r="BW68" s="271"/>
      <c r="BX68" s="271"/>
      <c r="BY68" s="271"/>
      <c r="BZ68" s="271"/>
      <c r="CA68" s="271"/>
      <c r="CB68" s="271"/>
      <c r="CC68" s="271"/>
      <c r="CD68" s="271"/>
      <c r="CE68" s="271"/>
      <c r="CF68" s="271"/>
      <c r="CG68" s="271"/>
    </row>
    <row r="69" spans="1:85" s="269" customFormat="1">
      <c r="A69" s="272" t="s">
        <v>105</v>
      </c>
      <c r="B69" s="274"/>
      <c r="C69" s="274"/>
      <c r="D69" s="274"/>
      <c r="E69" s="275"/>
      <c r="F69" s="276"/>
      <c r="G69" s="276"/>
      <c r="H69" s="276"/>
      <c r="I69" s="276"/>
      <c r="J69" s="276"/>
      <c r="K69" s="276"/>
      <c r="L69" s="276"/>
      <c r="M69" s="276"/>
      <c r="N69" s="276"/>
      <c r="O69" s="271"/>
      <c r="P69" s="271"/>
      <c r="Q69" s="271"/>
      <c r="X69" s="271"/>
      <c r="Y69" s="271"/>
      <c r="Z69" s="271"/>
      <c r="AA69" s="273"/>
      <c r="AB69" s="271"/>
      <c r="AC69" s="271"/>
      <c r="AD69" s="271"/>
      <c r="AE69" s="271"/>
      <c r="AF69" s="271"/>
      <c r="AG69" s="271"/>
      <c r="AH69" s="271"/>
      <c r="AI69" s="271"/>
      <c r="AJ69" s="271"/>
      <c r="AK69" s="271"/>
      <c r="AL69" s="271"/>
      <c r="AM69" s="271"/>
      <c r="AN69" s="271"/>
      <c r="AO69" s="271"/>
      <c r="AP69" s="271"/>
      <c r="AQ69" s="271"/>
      <c r="AR69" s="271"/>
      <c r="AS69" s="271"/>
      <c r="AT69" s="271"/>
      <c r="AU69" s="271"/>
      <c r="AV69" s="271"/>
      <c r="AW69" s="271"/>
      <c r="AX69" s="271"/>
      <c r="AY69" s="271"/>
      <c r="AZ69" s="271"/>
      <c r="BA69" s="271"/>
      <c r="BB69" s="271"/>
      <c r="BC69" s="271"/>
      <c r="BD69" s="271"/>
      <c r="BE69" s="271"/>
      <c r="BF69" s="271"/>
      <c r="BG69" s="271"/>
      <c r="BH69" s="271"/>
      <c r="BI69" s="271"/>
      <c r="BJ69" s="271"/>
      <c r="BK69" s="271"/>
      <c r="BL69" s="271"/>
      <c r="BM69" s="271"/>
      <c r="BN69" s="271"/>
      <c r="BO69" s="271"/>
      <c r="BP69" s="271"/>
      <c r="BQ69" s="271"/>
      <c r="BR69" s="271"/>
      <c r="BS69" s="271"/>
      <c r="BT69" s="271"/>
      <c r="BU69" s="271"/>
      <c r="BV69" s="271"/>
      <c r="BW69" s="271"/>
      <c r="BX69" s="271"/>
      <c r="BY69" s="271"/>
      <c r="BZ69" s="271"/>
      <c r="CA69" s="271"/>
      <c r="CB69" s="271"/>
      <c r="CC69" s="271"/>
      <c r="CD69" s="271"/>
      <c r="CE69" s="271"/>
      <c r="CF69" s="271"/>
      <c r="CG69" s="271"/>
    </row>
    <row r="70" spans="1:85" s="269" customFormat="1">
      <c r="A70" s="282" t="s">
        <v>106</v>
      </c>
      <c r="B70" s="268"/>
      <c r="R70" s="271"/>
      <c r="S70" s="271"/>
      <c r="T70" s="271"/>
      <c r="U70" s="271"/>
      <c r="V70" s="271"/>
      <c r="W70" s="271"/>
      <c r="X70" s="271"/>
      <c r="Y70" s="271"/>
      <c r="Z70" s="271"/>
      <c r="AA70" s="273"/>
      <c r="AB70" s="271"/>
      <c r="AC70" s="271"/>
      <c r="AD70" s="271"/>
      <c r="AE70" s="271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  <c r="AW70" s="271"/>
      <c r="AX70" s="271"/>
      <c r="AY70" s="271"/>
      <c r="AZ70" s="271"/>
      <c r="BA70" s="271"/>
      <c r="BB70" s="271"/>
      <c r="BC70" s="271"/>
      <c r="BD70" s="271"/>
      <c r="BE70" s="271"/>
      <c r="BF70" s="271"/>
      <c r="BG70" s="271"/>
      <c r="BH70" s="271"/>
      <c r="BI70" s="271"/>
      <c r="BJ70" s="271"/>
      <c r="BK70" s="271"/>
      <c r="BL70" s="271"/>
      <c r="BM70" s="271"/>
      <c r="BN70" s="271"/>
      <c r="BO70" s="271"/>
      <c r="BP70" s="271"/>
      <c r="BQ70" s="271"/>
      <c r="BR70" s="271"/>
      <c r="BS70" s="271"/>
      <c r="BT70" s="271"/>
      <c r="BU70" s="271"/>
      <c r="BV70" s="271"/>
      <c r="BW70" s="271"/>
      <c r="BX70" s="271"/>
      <c r="BY70" s="271"/>
      <c r="BZ70" s="271"/>
      <c r="CA70" s="271"/>
      <c r="CB70" s="271"/>
      <c r="CC70" s="271"/>
      <c r="CD70" s="271"/>
      <c r="CE70" s="271"/>
      <c r="CF70" s="271"/>
      <c r="CG70" s="271"/>
    </row>
    <row r="71" spans="1:85" s="269" customFormat="1" ht="16.149999999999999">
      <c r="A71" s="277" t="s">
        <v>107</v>
      </c>
      <c r="B71" s="267"/>
      <c r="C71" s="267"/>
      <c r="D71" s="267"/>
      <c r="E71" s="281"/>
      <c r="F71" s="281"/>
      <c r="G71" s="281"/>
      <c r="H71" s="281"/>
      <c r="I71" s="281"/>
      <c r="J71" s="281"/>
      <c r="K71" s="281"/>
      <c r="L71" s="281"/>
      <c r="M71" s="281"/>
      <c r="N71" s="28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  <c r="AA71" s="273"/>
      <c r="AB71" s="271"/>
      <c r="AC71" s="271"/>
      <c r="AD71" s="271"/>
      <c r="AE71" s="271"/>
      <c r="AF71" s="271"/>
      <c r="AG71" s="271"/>
      <c r="AH71" s="271"/>
      <c r="AI71" s="271"/>
      <c r="AJ71" s="271"/>
      <c r="AK71" s="271"/>
      <c r="AL71" s="271"/>
      <c r="AM71" s="271"/>
      <c r="AN71" s="271"/>
      <c r="AO71" s="271"/>
      <c r="AP71" s="271"/>
      <c r="AQ71" s="271"/>
      <c r="AR71" s="271"/>
      <c r="AS71" s="271"/>
      <c r="AT71" s="271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271"/>
      <c r="BI71" s="271"/>
      <c r="BJ71" s="271"/>
      <c r="BK71" s="271"/>
      <c r="BL71" s="271"/>
      <c r="BM71" s="271"/>
      <c r="BN71" s="271"/>
      <c r="BO71" s="271"/>
      <c r="BP71" s="271"/>
      <c r="BQ71" s="271"/>
      <c r="BR71" s="271"/>
      <c r="BS71" s="271"/>
      <c r="BT71" s="271"/>
      <c r="BU71" s="271"/>
      <c r="BV71" s="271"/>
      <c r="BW71" s="271"/>
      <c r="BX71" s="271"/>
      <c r="BY71" s="271"/>
      <c r="BZ71" s="271"/>
      <c r="CA71" s="271"/>
      <c r="CB71" s="271"/>
      <c r="CC71" s="271"/>
      <c r="CD71" s="271"/>
      <c r="CE71" s="271"/>
      <c r="CF71" s="271"/>
      <c r="CG71" s="271"/>
    </row>
    <row r="72" spans="1:8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BF72"/>
      <c r="BT72"/>
    </row>
    <row r="73" spans="1:85">
      <c r="B73"/>
      <c r="E73" s="22"/>
      <c r="F73" s="23"/>
      <c r="G73" s="23"/>
      <c r="H73" s="23"/>
      <c r="I73" s="23"/>
      <c r="J73" s="23"/>
      <c r="K73" s="23"/>
      <c r="L73" s="23"/>
      <c r="M73" s="23"/>
      <c r="N73" s="23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8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</row>
    <row r="74" spans="1:85">
      <c r="B74" s="40"/>
      <c r="C74" s="40"/>
      <c r="D74" s="40"/>
      <c r="E74" s="22"/>
      <c r="F74" s="23"/>
      <c r="G74" s="23"/>
      <c r="H74" s="23"/>
      <c r="I74" s="23"/>
      <c r="J74" s="23"/>
      <c r="K74" s="23"/>
      <c r="L74" s="23"/>
      <c r="M74" s="23"/>
      <c r="N74" s="23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8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</row>
    <row r="75" spans="1:85">
      <c r="A75"/>
      <c r="B75"/>
    </row>
    <row r="78" spans="1:85">
      <c r="A78" s="73"/>
      <c r="B78" s="73"/>
      <c r="C78" s="73"/>
      <c r="D78" s="73"/>
    </row>
    <row r="79" spans="1:85">
      <c r="A79" s="74"/>
      <c r="B79" s="73"/>
      <c r="C79" s="75"/>
      <c r="D79" s="75"/>
    </row>
    <row r="81" spans="1:88">
      <c r="B81" s="52"/>
      <c r="D81" s="72"/>
    </row>
    <row r="82" spans="1:88">
      <c r="A82" s="26"/>
      <c r="B82" s="33"/>
      <c r="C82" s="33"/>
      <c r="D82" s="33"/>
      <c r="E82" s="33"/>
      <c r="F82" s="124"/>
      <c r="G82" s="124"/>
      <c r="H82" s="124"/>
      <c r="I82" s="124"/>
      <c r="J82" s="124"/>
      <c r="K82" s="33"/>
      <c r="L82" s="33"/>
      <c r="M82" s="33"/>
      <c r="N82" s="33"/>
      <c r="O82" s="33"/>
      <c r="P82" s="33"/>
      <c r="Q82" s="33"/>
      <c r="R82" s="33"/>
      <c r="S82" s="33"/>
      <c r="T82" s="124"/>
      <c r="U82" s="124"/>
      <c r="V82" s="124"/>
      <c r="W82" s="124"/>
      <c r="X82" s="124"/>
      <c r="Y82" s="124"/>
      <c r="Z82" s="124"/>
      <c r="AA82" s="38"/>
      <c r="AB82" s="33"/>
      <c r="AC82" s="33"/>
      <c r="AD82" s="33"/>
      <c r="AE82" s="33"/>
      <c r="AF82" s="33"/>
      <c r="AG82" s="33"/>
      <c r="AH82" s="124"/>
      <c r="AI82" s="124"/>
      <c r="AJ82" s="124"/>
      <c r="AK82" s="124"/>
      <c r="AL82" s="124"/>
      <c r="AM82" s="124"/>
      <c r="AN82" s="124"/>
      <c r="AO82" s="33"/>
      <c r="AP82" s="33"/>
      <c r="AQ82" s="33"/>
      <c r="AR82" s="33"/>
      <c r="AS82" s="33"/>
      <c r="AT82" s="33"/>
      <c r="AU82" s="33"/>
      <c r="AV82" s="124"/>
      <c r="AW82" s="124"/>
      <c r="AX82" s="124"/>
      <c r="AY82" s="124"/>
      <c r="AZ82" s="124"/>
      <c r="BA82" s="124"/>
      <c r="BB82" s="124"/>
      <c r="BC82" s="33"/>
      <c r="BD82" s="33"/>
      <c r="BE82" s="4"/>
      <c r="BF82" s="33"/>
      <c r="BG82" s="33"/>
      <c r="BH82" s="33"/>
      <c r="BI82" s="33"/>
      <c r="BJ82" s="124"/>
      <c r="BK82" s="124"/>
      <c r="BL82" s="124"/>
      <c r="BM82" s="124"/>
      <c r="BN82" s="124"/>
      <c r="BO82" s="124"/>
      <c r="BP82" s="124"/>
      <c r="BQ82" s="33"/>
      <c r="BR82" s="33"/>
      <c r="BS82" s="4"/>
      <c r="BT82" s="33"/>
      <c r="BU82" s="33"/>
      <c r="BV82" s="33"/>
      <c r="BW82" s="33"/>
      <c r="BX82" s="124"/>
      <c r="BY82" s="124"/>
      <c r="BZ82" s="124"/>
      <c r="CA82" s="124"/>
      <c r="CB82" s="124"/>
      <c r="CC82" s="124"/>
      <c r="CD82" s="124"/>
      <c r="CE82" s="33"/>
      <c r="CF82" s="33"/>
      <c r="CG82" s="4"/>
    </row>
    <row r="83" spans="1:88">
      <c r="A83" s="5"/>
      <c r="B83" s="96"/>
      <c r="C83" s="125"/>
      <c r="D83" s="125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42"/>
      <c r="P83" s="96"/>
      <c r="Q83" s="125"/>
      <c r="R83" s="125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  <c r="AC83" s="42"/>
      <c r="AD83" s="96"/>
      <c r="AE83" s="125"/>
      <c r="AF83" s="125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42"/>
      <c r="AR83" s="96"/>
      <c r="AS83" s="125"/>
      <c r="AT83" s="125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5"/>
      <c r="BF83" s="96"/>
      <c r="BG83" s="125"/>
      <c r="BH83" s="125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5"/>
      <c r="BT83" s="96"/>
      <c r="BU83" s="125"/>
      <c r="BV83" s="125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5"/>
      <c r="CH83" s="81"/>
      <c r="CI83" s="76"/>
      <c r="CJ83" s="80"/>
    </row>
    <row r="84" spans="1:88">
      <c r="A84" s="66"/>
      <c r="B84" s="127"/>
      <c r="C84" s="128"/>
      <c r="D84" s="51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5"/>
      <c r="P84" s="127"/>
      <c r="Q84" s="128"/>
      <c r="R84" s="51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5"/>
      <c r="AD84" s="127"/>
      <c r="AE84" s="128"/>
      <c r="AF84" s="51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5"/>
      <c r="AR84" s="127"/>
      <c r="AS84" s="128"/>
      <c r="AT84" s="51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5"/>
      <c r="BF84" s="127"/>
      <c r="BG84" s="128"/>
      <c r="BH84" s="51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5"/>
      <c r="BT84" s="127"/>
      <c r="BU84" s="128"/>
      <c r="BV84" s="51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5"/>
      <c r="CH84" s="129"/>
      <c r="CI84" s="78">
        <f t="shared" ref="CI84:CI90" si="58">SUM(M84,AA84,AO84,BC84)</f>
        <v>0</v>
      </c>
      <c r="CJ84" s="78" t="e">
        <f>SUM(#REF!,#REF!,#REF!,#REF!)</f>
        <v>#REF!</v>
      </c>
    </row>
    <row r="85" spans="1:88">
      <c r="A85" s="66"/>
      <c r="B85" s="127"/>
      <c r="C85" s="128"/>
      <c r="D85" s="51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5"/>
      <c r="P85" s="127"/>
      <c r="Q85" s="128"/>
      <c r="R85" s="51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5"/>
      <c r="AD85" s="127"/>
      <c r="AE85" s="128"/>
      <c r="AF85" s="51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5"/>
      <c r="AR85" s="127"/>
      <c r="AS85" s="128"/>
      <c r="AT85" s="51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5"/>
      <c r="BF85" s="127"/>
      <c r="BG85" s="128"/>
      <c r="BH85" s="51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5"/>
      <c r="BT85" s="127"/>
      <c r="BU85" s="128"/>
      <c r="BV85" s="51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5"/>
      <c r="CH85" s="129"/>
      <c r="CI85" s="78">
        <f t="shared" si="58"/>
        <v>0</v>
      </c>
      <c r="CJ85" s="78" t="e">
        <f>SUM(#REF!,#REF!,#REF!,#REF!)</f>
        <v>#REF!</v>
      </c>
    </row>
    <row r="86" spans="1:88">
      <c r="A86" s="66"/>
      <c r="B86" s="127"/>
      <c r="C86" s="128"/>
      <c r="D86" s="51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5"/>
      <c r="P86" s="127"/>
      <c r="Q86" s="128"/>
      <c r="R86" s="51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5"/>
      <c r="AD86" s="127"/>
      <c r="AE86" s="128"/>
      <c r="AF86" s="51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5"/>
      <c r="AR86" s="127"/>
      <c r="AS86" s="128"/>
      <c r="AT86" s="51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5"/>
      <c r="BF86" s="127"/>
      <c r="BG86" s="128"/>
      <c r="BH86" s="51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5"/>
      <c r="BT86" s="127"/>
      <c r="BU86" s="128"/>
      <c r="BV86" s="51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5"/>
      <c r="CH86" s="129"/>
      <c r="CI86" s="78">
        <f t="shared" si="58"/>
        <v>0</v>
      </c>
      <c r="CJ86" s="78" t="e">
        <f>SUM(#REF!,#REF!,#REF!,#REF!)</f>
        <v>#REF!</v>
      </c>
    </row>
    <row r="87" spans="1:88">
      <c r="A87" s="66"/>
      <c r="B87" s="127"/>
      <c r="C87" s="128"/>
      <c r="D87" s="51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5"/>
      <c r="P87" s="127"/>
      <c r="Q87" s="128"/>
      <c r="R87" s="51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5"/>
      <c r="AD87" s="127"/>
      <c r="AE87" s="128"/>
      <c r="AF87" s="51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5"/>
      <c r="AR87" s="127"/>
      <c r="AS87" s="128"/>
      <c r="AT87" s="51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5"/>
      <c r="BF87" s="127"/>
      <c r="BG87" s="128"/>
      <c r="BH87" s="51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5"/>
      <c r="BT87" s="127"/>
      <c r="BU87" s="128"/>
      <c r="BV87" s="51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5"/>
      <c r="CH87" s="129"/>
      <c r="CI87" s="78">
        <f t="shared" si="58"/>
        <v>0</v>
      </c>
      <c r="CJ87" s="78" t="e">
        <f>SUM(#REF!,#REF!,#REF!,#REF!)</f>
        <v>#REF!</v>
      </c>
    </row>
    <row r="88" spans="1:88">
      <c r="A88" s="66"/>
      <c r="B88" s="127"/>
      <c r="C88" s="128"/>
      <c r="D88" s="51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5"/>
      <c r="P88" s="127"/>
      <c r="Q88" s="128"/>
      <c r="R88" s="51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5"/>
      <c r="AD88" s="127"/>
      <c r="AE88" s="128"/>
      <c r="AF88" s="51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5"/>
      <c r="AR88" s="127"/>
      <c r="AS88" s="128"/>
      <c r="AT88" s="51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5"/>
      <c r="BF88" s="127"/>
      <c r="BG88" s="128"/>
      <c r="BH88" s="51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5"/>
      <c r="BT88" s="127"/>
      <c r="BU88" s="128"/>
      <c r="BV88" s="51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5"/>
      <c r="CH88" s="129"/>
      <c r="CI88" s="78">
        <f t="shared" si="58"/>
        <v>0</v>
      </c>
      <c r="CJ88" s="78" t="e">
        <f>SUM(#REF!,#REF!,#REF!,#REF!)</f>
        <v>#REF!</v>
      </c>
    </row>
    <row r="89" spans="1:88">
      <c r="A89" s="66"/>
      <c r="B89" s="127"/>
      <c r="C89" s="128"/>
      <c r="D89" s="51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5"/>
      <c r="P89" s="127"/>
      <c r="Q89" s="128"/>
      <c r="R89" s="51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5"/>
      <c r="AD89" s="127"/>
      <c r="AE89" s="128"/>
      <c r="AF89" s="51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5"/>
      <c r="AR89" s="127"/>
      <c r="AS89" s="128"/>
      <c r="AT89" s="51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5"/>
      <c r="BF89" s="127"/>
      <c r="BG89" s="128"/>
      <c r="BH89" s="51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5"/>
      <c r="BT89" s="127"/>
      <c r="BU89" s="128"/>
      <c r="BV89" s="51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5"/>
      <c r="CH89" s="129"/>
      <c r="CI89" s="78">
        <f t="shared" si="58"/>
        <v>0</v>
      </c>
      <c r="CJ89" s="78" t="e">
        <f>SUM(#REF!,#REF!,#REF!,#REF!)</f>
        <v>#REF!</v>
      </c>
    </row>
    <row r="90" spans="1:88">
      <c r="A90" s="66"/>
      <c r="B90" s="127"/>
      <c r="C90" s="128"/>
      <c r="D90" s="51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5"/>
      <c r="P90" s="127"/>
      <c r="Q90" s="128"/>
      <c r="R90" s="51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5"/>
      <c r="AD90" s="127"/>
      <c r="AE90" s="128"/>
      <c r="AF90" s="51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5"/>
      <c r="AR90" s="127"/>
      <c r="AS90" s="128"/>
      <c r="AT90" s="51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5"/>
      <c r="BF90" s="127"/>
      <c r="BG90" s="128"/>
      <c r="BH90" s="51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5"/>
      <c r="BT90" s="127"/>
      <c r="BU90" s="128"/>
      <c r="BV90" s="51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5"/>
      <c r="CH90" s="129"/>
      <c r="CI90" s="78">
        <f t="shared" si="58"/>
        <v>0</v>
      </c>
      <c r="CJ90" s="78" t="e">
        <f>SUM(#REF!,#REF!,#REF!,#REF!)</f>
        <v>#REF!</v>
      </c>
    </row>
  </sheetData>
  <sheetProtection algorithmName="SHA-512" hashValue="Sjc/Cr/u4Fy2BTq0/hab2VIJwDmrJOEoEPMbD5jPkSOWQLGD56Dh91WxU93uflcNaZVODIsI3ceBqbKl2p9X/g==" saltValue="isC5XpvXwadRnjQxqaVfcw==" spinCount="100000" sheet="1" selectLockedCells="1"/>
  <mergeCells count="27">
    <mergeCell ref="A47:B47"/>
    <mergeCell ref="A48:B48"/>
    <mergeCell ref="A49:B49"/>
    <mergeCell ref="A65:B65"/>
    <mergeCell ref="A58:B58"/>
    <mergeCell ref="A64:B64"/>
    <mergeCell ref="A53:B53"/>
    <mergeCell ref="A54:B54"/>
    <mergeCell ref="A55:B55"/>
    <mergeCell ref="A56:B56"/>
    <mergeCell ref="A57:B57"/>
    <mergeCell ref="A29:B29"/>
    <mergeCell ref="A40:B40"/>
    <mergeCell ref="A45:B45"/>
    <mergeCell ref="A50:B50"/>
    <mergeCell ref="A52:B52"/>
    <mergeCell ref="A46:B46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</mergeCells>
  <conditionalFormatting sqref="B9">
    <cfRule type="cellIs" dxfId="22" priority="1" operator="greaterThan">
      <formula>0.511</formula>
    </cfRule>
    <cfRule type="cellIs" dxfId="21" priority="2" operator="lessThanOrEqual">
      <formula>0.511</formula>
    </cfRule>
  </conditionalFormatting>
  <conditionalFormatting sqref="L25">
    <cfRule type="cellIs" dxfId="20" priority="5" operator="greaterThan">
      <formula>$F$24</formula>
    </cfRule>
  </conditionalFormatting>
  <conditionalFormatting sqref="Z25">
    <cfRule type="cellIs" dxfId="19" priority="4" operator="greaterThan">
      <formula>$T$24</formula>
    </cfRule>
  </conditionalFormatting>
  <conditionalFormatting sqref="AN25">
    <cfRule type="cellIs" dxfId="18" priority="3" operator="greaterThan">
      <formula>$AH$24</formula>
    </cfRule>
  </conditionalFormatting>
  <dataValidations disablePrompts="1" count="2">
    <dataValidation type="decimal" allowBlank="1" showInputMessage="1" showErrorMessage="1" sqref="B11:D11" xr:uid="{E13EA527-7909-4292-95FF-4243F04C9E1E}">
      <formula1>0</formula1>
      <formula2>16</formula2>
    </dataValidation>
    <dataValidation type="decimal" allowBlank="1" showInputMessage="1" showErrorMessage="1" sqref="L25 Z25 AN25 BB25 BP25 CD25" xr:uid="{8EF066AB-2779-47BA-A6AA-08C6268B8DA0}">
      <formula1>0</formula1>
      <formula2>F24</formula2>
    </dataValidation>
  </dataValidations>
  <pageMargins left="0.7" right="0.7" top="0.75" bottom="0.75" header="0.3" footer="0.3"/>
  <pageSetup paperSize="9" scale="3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2E1C9-4870-4C8A-9600-BB6500EE0BCE}">
  <sheetPr codeName="Blad4">
    <pageSetUpPr fitToPage="1"/>
  </sheetPr>
  <dimension ref="A1:CJ90"/>
  <sheetViews>
    <sheetView showZeros="0" zoomScaleNormal="100" workbookViewId="0">
      <selection activeCell="A48" sqref="A48:B48"/>
    </sheetView>
  </sheetViews>
  <sheetFormatPr defaultColWidth="9.140625" defaultRowHeight="14.45" outlineLevelCol="2"/>
  <cols>
    <col min="1" max="1" width="43.42578125" style="3" customWidth="1"/>
    <col min="2" max="2" width="15.85546875" style="3" customWidth="1"/>
    <col min="3" max="3" width="8.5703125" style="3" customWidth="1"/>
    <col min="4" max="4" width="9" style="3" customWidth="1"/>
    <col min="5" max="5" width="11.5703125" style="3" customWidth="1"/>
    <col min="6" max="10" width="13.5703125" style="3" hidden="1" customWidth="1" outlineLevel="1"/>
    <col min="11" max="11" width="12.5703125" style="3" hidden="1" customWidth="1" collapsed="1"/>
    <col min="12" max="12" width="12.5703125" style="3" customWidth="1"/>
    <col min="13" max="13" width="12.5703125" style="3" hidden="1" customWidth="1" outlineLevel="1"/>
    <col min="14" max="14" width="12.5703125" style="3" customWidth="1" collapsed="1"/>
    <col min="15" max="15" width="3.5703125" style="3" customWidth="1"/>
    <col min="16" max="16" width="5.5703125" style="3" customWidth="1"/>
    <col min="17" max="17" width="8.5703125" style="3" customWidth="1"/>
    <col min="18" max="18" width="9" style="3" customWidth="1"/>
    <col min="19" max="19" width="10.5703125" style="3" customWidth="1"/>
    <col min="20" max="24" width="13.5703125" style="3" hidden="1" customWidth="1" outlineLevel="1"/>
    <col min="25" max="25" width="12.5703125" style="3" hidden="1" customWidth="1" collapsed="1"/>
    <col min="26" max="26" width="12.5703125" style="3" customWidth="1"/>
    <col min="27" max="27" width="12.5703125" style="7" hidden="1" customWidth="1" outlineLevel="1"/>
    <col min="28" max="28" width="12.5703125" style="3" customWidth="1" collapsed="1"/>
    <col min="29" max="29" width="2.85546875" style="3" customWidth="1"/>
    <col min="30" max="30" width="5.5703125" style="3" customWidth="1"/>
    <col min="31" max="31" width="9.5703125" style="3" customWidth="1"/>
    <col min="32" max="32" width="10.42578125" style="3" customWidth="1"/>
    <col min="33" max="33" width="10.85546875" style="3" customWidth="1"/>
    <col min="34" max="38" width="13.5703125" style="3" hidden="1" customWidth="1" outlineLevel="1"/>
    <col min="39" max="39" width="12.5703125" style="3" hidden="1" customWidth="1" collapsed="1"/>
    <col min="40" max="40" width="12.5703125" style="3" customWidth="1"/>
    <col min="41" max="41" width="12.5703125" style="3" hidden="1" customWidth="1" outlineLevel="1"/>
    <col min="42" max="42" width="12.5703125" style="3" customWidth="1" collapsed="1"/>
    <col min="43" max="43" width="3.140625" style="3" customWidth="1"/>
    <col min="44" max="44" width="5.5703125" style="3" customWidth="1"/>
    <col min="45" max="45" width="10.42578125" style="3" customWidth="1"/>
    <col min="46" max="46" width="8.85546875" style="3" customWidth="1"/>
    <col min="47" max="47" width="9.5703125" style="3" customWidth="1"/>
    <col min="48" max="52" width="13.5703125" style="3" hidden="1" customWidth="1" outlineLevel="1"/>
    <col min="53" max="53" width="12.5703125" style="3" hidden="1" customWidth="1" collapsed="1"/>
    <col min="54" max="54" width="12.5703125" style="3" customWidth="1"/>
    <col min="55" max="55" width="12.5703125" style="3" hidden="1" customWidth="1" outlineLevel="1"/>
    <col min="56" max="56" width="12.5703125" style="3" customWidth="1" collapsed="1"/>
    <col min="57" max="57" width="3.140625" style="3" customWidth="1"/>
    <col min="58" max="58" width="5.5703125" style="3" hidden="1" customWidth="1" outlineLevel="1"/>
    <col min="59" max="59" width="10.42578125" style="3" hidden="1" customWidth="1" outlineLevel="1"/>
    <col min="60" max="60" width="11.42578125" style="3" hidden="1" customWidth="1" outlineLevel="1"/>
    <col min="61" max="61" width="10.85546875" style="3" hidden="1" customWidth="1" outlineLevel="1"/>
    <col min="62" max="66" width="13.5703125" style="3" hidden="1" customWidth="1" outlineLevel="2"/>
    <col min="67" max="67" width="12.5703125" style="3" hidden="1" customWidth="1" outlineLevel="1" collapsed="1"/>
    <col min="68" max="68" width="12.5703125" style="3" hidden="1" customWidth="1" outlineLevel="1"/>
    <col min="69" max="69" width="12.5703125" style="3" hidden="1" customWidth="1" outlineLevel="2"/>
    <col min="70" max="70" width="12.5703125" style="3" hidden="1" customWidth="1" outlineLevel="1" collapsed="1"/>
    <col min="71" max="71" width="3.140625" style="3" hidden="1" customWidth="1" outlineLevel="1"/>
    <col min="72" max="72" width="5.5703125" style="3" hidden="1" customWidth="1" outlineLevel="1"/>
    <col min="73" max="74" width="10.42578125" style="3" hidden="1" customWidth="1" outlineLevel="1"/>
    <col min="75" max="75" width="9.5703125" style="3" hidden="1" customWidth="1" outlineLevel="1"/>
    <col min="76" max="80" width="13.5703125" style="3" hidden="1" customWidth="1" outlineLevel="2"/>
    <col min="81" max="81" width="12.5703125" style="3" hidden="1" customWidth="1" outlineLevel="1" collapsed="1"/>
    <col min="82" max="82" width="12.5703125" style="3" hidden="1" customWidth="1" outlineLevel="1"/>
    <col min="83" max="83" width="12.5703125" style="3" hidden="1" customWidth="1" outlineLevel="2"/>
    <col min="84" max="84" width="12.5703125" style="3" hidden="1" customWidth="1" outlineLevel="1" collapsed="1"/>
    <col min="85" max="85" width="4.42578125" style="3" customWidth="1" collapsed="1"/>
    <col min="86" max="86" width="12" style="3" customWidth="1"/>
    <col min="87" max="87" width="10.5703125" style="3" customWidth="1"/>
    <col min="88" max="88" width="9.140625" style="3" customWidth="1"/>
    <col min="89" max="16384" width="9.140625" style="3"/>
  </cols>
  <sheetData>
    <row r="1" spans="1:88" ht="15.6">
      <c r="A1" s="29"/>
      <c r="B1" s="92" t="s">
        <v>75</v>
      </c>
      <c r="C1" s="93"/>
      <c r="E1" s="77" t="s">
        <v>76</v>
      </c>
      <c r="F1" s="102"/>
      <c r="G1" s="103"/>
      <c r="H1" s="87"/>
      <c r="I1" s="87"/>
      <c r="J1" s="87"/>
      <c r="K1" s="32"/>
      <c r="L1" s="32"/>
      <c r="M1" s="87"/>
      <c r="N1" s="32"/>
      <c r="O1"/>
      <c r="P1"/>
      <c r="Q1"/>
      <c r="R1"/>
      <c r="W1" s="89"/>
      <c r="X1" s="89"/>
      <c r="Y1" s="89"/>
      <c r="Z1" s="89"/>
      <c r="AA1" s="90"/>
      <c r="AB1" s="89"/>
      <c r="AC1" s="89"/>
      <c r="AD1" s="89"/>
      <c r="AE1" s="89"/>
      <c r="AF1" s="89"/>
      <c r="AG1" s="89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F1"/>
      <c r="BG1"/>
      <c r="BH1"/>
      <c r="BI1"/>
      <c r="BJ1"/>
      <c r="BK1"/>
      <c r="BL1"/>
      <c r="BM1"/>
      <c r="BN1"/>
      <c r="BO1"/>
      <c r="BP1"/>
      <c r="BQ1"/>
      <c r="BR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8" ht="15.6">
      <c r="A2" s="29"/>
      <c r="B2" s="99"/>
      <c r="C2" s="100"/>
      <c r="E2" s="3" t="s">
        <v>77</v>
      </c>
      <c r="F2" s="85"/>
      <c r="G2" s="86"/>
      <c r="H2" s="87"/>
      <c r="I2" s="87"/>
      <c r="J2" s="87"/>
      <c r="K2" s="32"/>
      <c r="L2" s="32"/>
      <c r="M2" s="87"/>
      <c r="N2" s="32"/>
      <c r="O2"/>
      <c r="P2"/>
      <c r="Q2"/>
      <c r="R2"/>
      <c r="W2" s="89"/>
      <c r="X2" s="89"/>
      <c r="Y2" s="89"/>
      <c r="Z2" s="89"/>
      <c r="AA2" s="90"/>
      <c r="AB2" s="89"/>
      <c r="AC2" s="89"/>
      <c r="AD2" s="89"/>
      <c r="AE2" s="89"/>
      <c r="AF2" s="89"/>
      <c r="AG2" s="89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F2"/>
      <c r="BG2"/>
      <c r="BH2"/>
      <c r="BI2"/>
      <c r="BJ2"/>
      <c r="BK2"/>
      <c r="BL2"/>
      <c r="BM2"/>
      <c r="BN2"/>
      <c r="BO2"/>
      <c r="BP2"/>
      <c r="BQ2"/>
      <c r="BR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8" ht="15.6">
      <c r="A3" s="29"/>
      <c r="B3" s="119" t="s">
        <v>78</v>
      </c>
      <c r="C3" s="100"/>
      <c r="D3" s="118"/>
      <c r="E3" s="118"/>
      <c r="F3" s="120"/>
      <c r="G3" s="121"/>
      <c r="H3" s="122"/>
      <c r="I3" s="122"/>
      <c r="J3" s="122"/>
      <c r="K3" s="32"/>
      <c r="L3" s="32"/>
      <c r="M3" s="122"/>
      <c r="N3" s="32"/>
      <c r="O3"/>
      <c r="P3"/>
      <c r="Q3"/>
      <c r="R3"/>
      <c r="W3" s="89"/>
      <c r="X3" s="89"/>
      <c r="Y3" s="89"/>
      <c r="Z3" s="89"/>
      <c r="AA3" s="90"/>
      <c r="AB3" s="89"/>
      <c r="AC3" s="89"/>
      <c r="AD3" s="89"/>
      <c r="AE3" s="89"/>
      <c r="AF3" s="89"/>
      <c r="AG3" s="89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F3"/>
      <c r="BG3"/>
      <c r="BH3"/>
      <c r="BI3"/>
      <c r="BJ3"/>
      <c r="BK3"/>
      <c r="BL3"/>
      <c r="BM3"/>
      <c r="BN3"/>
      <c r="BO3"/>
      <c r="BP3"/>
      <c r="BQ3"/>
      <c r="BR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8" ht="16.149999999999999">
      <c r="A4" s="105" t="s">
        <v>79</v>
      </c>
      <c r="B4" s="101"/>
      <c r="C4" s="100"/>
      <c r="F4" s="106"/>
      <c r="H4" s="109"/>
      <c r="I4" s="106"/>
      <c r="J4" s="106"/>
      <c r="K4" s="32"/>
      <c r="L4" s="32"/>
      <c r="M4" s="87"/>
      <c r="N4" s="32"/>
      <c r="O4"/>
      <c r="P4"/>
      <c r="Q4"/>
      <c r="R4"/>
      <c r="W4" s="89"/>
      <c r="X4" s="89"/>
      <c r="Y4" s="89"/>
      <c r="Z4" s="89"/>
      <c r="AA4" s="90"/>
      <c r="AB4" s="89"/>
      <c r="AC4" s="89"/>
      <c r="AD4" s="89"/>
      <c r="AE4" s="89"/>
      <c r="AF4" s="89"/>
      <c r="AG4" s="89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F4"/>
      <c r="BG4"/>
      <c r="BH4"/>
      <c r="BI4"/>
      <c r="BJ4"/>
      <c r="BK4"/>
      <c r="BL4"/>
      <c r="BM4"/>
      <c r="BN4"/>
      <c r="BO4"/>
      <c r="BP4"/>
      <c r="BQ4"/>
      <c r="BR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8" ht="15.6">
      <c r="A5" s="154" t="s">
        <v>80</v>
      </c>
      <c r="B5" s="123"/>
      <c r="C5" s="100"/>
      <c r="D5"/>
      <c r="E5" s="73"/>
      <c r="F5" s="106"/>
      <c r="G5" s="132"/>
      <c r="H5" s="132"/>
      <c r="I5" s="108"/>
      <c r="J5" s="108"/>
      <c r="K5" s="32"/>
      <c r="L5" s="32"/>
      <c r="M5" s="87"/>
      <c r="N5" s="32"/>
      <c r="O5"/>
      <c r="P5"/>
      <c r="Q5"/>
      <c r="R5"/>
      <c r="W5" s="89"/>
      <c r="X5" s="89"/>
      <c r="Y5" s="89"/>
      <c r="Z5" s="89"/>
      <c r="AA5" s="90"/>
      <c r="AB5" s="89"/>
      <c r="AC5" s="89"/>
      <c r="AD5" s="89"/>
      <c r="AE5" s="89"/>
      <c r="AF5" s="89"/>
      <c r="AG5" s="89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F5"/>
      <c r="BG5"/>
      <c r="BH5"/>
      <c r="BI5"/>
      <c r="BJ5"/>
      <c r="BK5"/>
      <c r="BL5"/>
      <c r="BM5"/>
      <c r="BN5"/>
      <c r="BO5"/>
      <c r="BP5"/>
      <c r="BQ5"/>
      <c r="BR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8" ht="15.6">
      <c r="A6" s="210" t="s">
        <v>81</v>
      </c>
      <c r="B6" s="123"/>
      <c r="C6"/>
      <c r="D6"/>
      <c r="E6"/>
      <c r="F6" s="106"/>
      <c r="G6" s="132"/>
      <c r="H6" s="132"/>
      <c r="I6" s="108"/>
      <c r="J6" s="108"/>
      <c r="K6" s="32"/>
      <c r="L6" s="32"/>
      <c r="M6" s="87"/>
      <c r="N6" s="32"/>
      <c r="O6"/>
      <c r="P6"/>
      <c r="Q6"/>
      <c r="R6"/>
      <c r="W6" s="89"/>
      <c r="X6" s="89"/>
      <c r="Y6" s="89"/>
      <c r="Z6" s="89"/>
      <c r="AA6" s="90"/>
      <c r="AB6" s="89"/>
      <c r="AC6" s="89"/>
      <c r="AD6" s="89"/>
      <c r="AE6" s="89"/>
      <c r="AF6" s="89"/>
      <c r="AG6" s="89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F6"/>
      <c r="BG6"/>
      <c r="BH6"/>
      <c r="BI6"/>
      <c r="BJ6"/>
      <c r="BK6"/>
      <c r="BL6"/>
      <c r="BM6"/>
      <c r="BN6"/>
      <c r="BO6"/>
      <c r="BP6"/>
      <c r="BQ6"/>
      <c r="BR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8" ht="15.6">
      <c r="A7" s="155" t="s">
        <v>82</v>
      </c>
      <c r="B7" s="123"/>
      <c r="C7"/>
      <c r="D7"/>
      <c r="E7"/>
      <c r="F7" s="106"/>
      <c r="G7" s="132"/>
      <c r="H7" s="132"/>
      <c r="I7" s="108"/>
      <c r="J7" s="108"/>
      <c r="K7" s="32"/>
      <c r="L7" s="32"/>
      <c r="M7" s="87"/>
      <c r="N7" s="32"/>
      <c r="O7"/>
      <c r="P7"/>
      <c r="Q7"/>
      <c r="R7"/>
      <c r="W7" s="89"/>
      <c r="X7" s="89"/>
      <c r="Y7" s="89"/>
      <c r="Z7" s="89"/>
      <c r="AA7" s="90"/>
      <c r="AB7" s="89"/>
      <c r="AC7" s="89"/>
      <c r="AD7" s="89"/>
      <c r="AE7" s="89"/>
      <c r="AF7" s="89"/>
      <c r="AG7" s="89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F7"/>
      <c r="BG7"/>
      <c r="BH7"/>
      <c r="BI7"/>
      <c r="BJ7"/>
      <c r="BK7"/>
      <c r="BL7"/>
      <c r="BM7"/>
      <c r="BN7"/>
      <c r="BO7"/>
      <c r="BP7"/>
      <c r="BQ7"/>
      <c r="BR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8" ht="15.6">
      <c r="A8" s="155" t="s">
        <v>83</v>
      </c>
      <c r="B8" s="123"/>
      <c r="C8" s="73" t="s">
        <v>84</v>
      </c>
      <c r="D8" s="118"/>
      <c r="E8" s="118"/>
      <c r="F8" s="118"/>
      <c r="G8" s="110"/>
      <c r="H8" s="110"/>
      <c r="I8" s="108"/>
      <c r="J8" s="108"/>
      <c r="K8" s="32"/>
      <c r="L8" s="32"/>
      <c r="M8" s="134"/>
      <c r="N8" s="32"/>
      <c r="O8"/>
      <c r="P8"/>
      <c r="Q8"/>
      <c r="R8"/>
      <c r="W8" s="89"/>
      <c r="X8" s="89"/>
      <c r="Y8" s="89"/>
      <c r="Z8" s="89"/>
      <c r="AA8" s="90"/>
      <c r="AB8" s="89"/>
      <c r="AC8" s="89"/>
      <c r="AD8" s="89"/>
      <c r="AE8" s="89"/>
      <c r="AF8" s="89"/>
      <c r="AG8" s="89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F8"/>
      <c r="BG8"/>
      <c r="BH8"/>
      <c r="BI8"/>
      <c r="BJ8"/>
      <c r="BK8"/>
      <c r="BL8"/>
      <c r="BM8"/>
      <c r="BN8"/>
      <c r="BO8"/>
      <c r="BP8"/>
      <c r="BQ8"/>
      <c r="BR8"/>
      <c r="BT8"/>
      <c r="BU8"/>
      <c r="BV8"/>
      <c r="BW8"/>
      <c r="BX8"/>
      <c r="BY8"/>
      <c r="BZ8"/>
      <c r="CA8"/>
      <c r="CB8"/>
      <c r="CC8"/>
      <c r="CD8"/>
      <c r="CE8"/>
      <c r="CF8"/>
    </row>
    <row r="9" spans="1:88" ht="15.6">
      <c r="A9" s="29" t="s">
        <v>85</v>
      </c>
      <c r="B9" s="88">
        <f>SUM(B4:B8)</f>
        <v>0</v>
      </c>
      <c r="C9" s="89"/>
      <c r="D9" s="89"/>
      <c r="E9" s="89"/>
      <c r="F9" s="107"/>
      <c r="G9" s="110"/>
      <c r="H9" s="110"/>
      <c r="I9" s="108"/>
      <c r="J9" s="108"/>
      <c r="K9"/>
      <c r="L9"/>
      <c r="M9"/>
      <c r="N9"/>
      <c r="O9"/>
      <c r="AS9"/>
      <c r="AT9"/>
      <c r="AU9"/>
      <c r="AV9"/>
      <c r="AW9"/>
      <c r="AX9"/>
      <c r="AY9"/>
      <c r="AZ9"/>
      <c r="BA9"/>
      <c r="BB9"/>
      <c r="BC9"/>
      <c r="BD9"/>
      <c r="BG9"/>
      <c r="BH9"/>
      <c r="BI9"/>
      <c r="BJ9"/>
      <c r="BK9"/>
      <c r="BL9"/>
      <c r="BM9"/>
      <c r="BN9"/>
      <c r="BO9"/>
      <c r="BP9"/>
      <c r="BQ9"/>
      <c r="BR9"/>
      <c r="BU9"/>
      <c r="BV9"/>
      <c r="BW9"/>
      <c r="BX9"/>
      <c r="BY9"/>
      <c r="BZ9"/>
      <c r="CA9"/>
      <c r="CB9"/>
      <c r="CC9"/>
      <c r="CD9"/>
      <c r="CE9"/>
      <c r="CF9"/>
    </row>
    <row r="10" spans="1:88" ht="15.6">
      <c r="A10" s="29"/>
      <c r="B10" s="88"/>
      <c r="C10" s="89"/>
      <c r="D10" s="89"/>
      <c r="E10" s="89"/>
      <c r="F10" s="107"/>
      <c r="G10" s="110"/>
      <c r="H10" s="110"/>
      <c r="I10" s="108"/>
      <c r="J10" s="108"/>
      <c r="K10"/>
      <c r="L10"/>
      <c r="M10"/>
      <c r="N10"/>
      <c r="O10"/>
      <c r="AS10"/>
      <c r="AT10"/>
      <c r="AU10"/>
      <c r="AV10"/>
      <c r="AW10"/>
      <c r="AX10"/>
      <c r="AY10"/>
      <c r="AZ10"/>
      <c r="BA10"/>
      <c r="BB10"/>
      <c r="BC10"/>
      <c r="BD10"/>
      <c r="BG10"/>
      <c r="BH10"/>
      <c r="BI10"/>
      <c r="BJ10"/>
      <c r="BK10"/>
      <c r="BL10"/>
      <c r="BM10"/>
      <c r="BN10"/>
      <c r="BO10"/>
      <c r="BP10"/>
      <c r="BQ10"/>
      <c r="BR10"/>
      <c r="BU10"/>
      <c r="BV10"/>
      <c r="BW10"/>
      <c r="BX10"/>
      <c r="BY10"/>
      <c r="BZ10"/>
      <c r="CA10"/>
      <c r="CB10"/>
      <c r="CC10"/>
      <c r="CD10"/>
      <c r="CE10"/>
      <c r="CF10"/>
    </row>
    <row r="11" spans="1:88" ht="15" hidden="1" customHeight="1">
      <c r="A11" s="67" t="s">
        <v>86</v>
      </c>
      <c r="B11" s="186"/>
      <c r="C11" s="48"/>
      <c r="D11" s="48"/>
      <c r="E11" s="16"/>
      <c r="F11" s="16"/>
      <c r="G11" s="16"/>
      <c r="H11" s="16"/>
      <c r="I11" s="16"/>
      <c r="J11" s="16"/>
      <c r="K11" s="16"/>
      <c r="L11" s="16"/>
      <c r="N11" s="16"/>
      <c r="O11" s="26"/>
      <c r="P11" s="42"/>
      <c r="Q11" s="42"/>
      <c r="R11" s="42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26"/>
      <c r="AD11" s="42"/>
      <c r="AE11" s="42"/>
      <c r="AF11" s="42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26"/>
      <c r="AR11" s="42"/>
      <c r="AS11" s="42"/>
      <c r="AT11" s="42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5"/>
      <c r="BF11" s="42"/>
      <c r="BG11" s="42"/>
      <c r="BH11" s="42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5"/>
      <c r="BT11" s="42"/>
      <c r="BU11" s="42"/>
      <c r="BV11" s="42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5"/>
      <c r="CH11" s="79"/>
    </row>
    <row r="12" spans="1:88" ht="15.6">
      <c r="A12" s="29"/>
      <c r="B12" s="88"/>
      <c r="C12" s="89"/>
      <c r="D12" s="89"/>
      <c r="E12" s="89"/>
      <c r="F12" s="107"/>
      <c r="G12" s="110"/>
      <c r="H12" s="110"/>
      <c r="I12" s="108"/>
      <c r="J12" s="108"/>
      <c r="K12"/>
      <c r="L12"/>
      <c r="M12"/>
      <c r="N12"/>
      <c r="O12"/>
      <c r="AS12"/>
      <c r="AT12"/>
      <c r="AU12"/>
      <c r="AV12"/>
      <c r="AW12"/>
      <c r="AX12"/>
      <c r="AY12"/>
      <c r="AZ12"/>
      <c r="BA12"/>
      <c r="BB12"/>
      <c r="BC12"/>
      <c r="BD12"/>
      <c r="BG12"/>
      <c r="BH12"/>
      <c r="BI12"/>
      <c r="BJ12"/>
      <c r="BK12"/>
      <c r="BL12"/>
      <c r="BM12"/>
      <c r="BN12"/>
      <c r="BO12"/>
      <c r="BP12"/>
      <c r="BQ12"/>
      <c r="BR12"/>
      <c r="BU12"/>
      <c r="BV12"/>
      <c r="BW12"/>
      <c r="BX12"/>
      <c r="BY12"/>
      <c r="BZ12"/>
      <c r="CA12"/>
      <c r="CB12"/>
      <c r="CC12"/>
      <c r="CD12"/>
      <c r="CE12"/>
      <c r="CF12"/>
    </row>
    <row r="13" spans="1:88">
      <c r="A13" s="29"/>
      <c r="B13" t="s">
        <v>87</v>
      </c>
      <c r="C13" s="89"/>
      <c r="D13" s="89"/>
      <c r="E13" s="89"/>
      <c r="F13" s="89"/>
      <c r="G13" s="88"/>
      <c r="H13"/>
      <c r="I13"/>
      <c r="J13"/>
      <c r="K13"/>
      <c r="L13"/>
      <c r="M13"/>
      <c r="N13"/>
      <c r="O13"/>
      <c r="P13" s="3" t="s">
        <v>87</v>
      </c>
      <c r="AD13" s="3" t="s">
        <v>87</v>
      </c>
      <c r="AR13" s="3" t="s">
        <v>87</v>
      </c>
      <c r="AS13"/>
      <c r="AT13"/>
      <c r="AU13"/>
      <c r="AV13"/>
      <c r="AW13"/>
      <c r="AX13"/>
      <c r="AY13"/>
      <c r="AZ13"/>
      <c r="BA13"/>
      <c r="BB13"/>
      <c r="BC13"/>
      <c r="BD13"/>
      <c r="BF13" s="3" t="s">
        <v>87</v>
      </c>
      <c r="BG13"/>
      <c r="BH13"/>
      <c r="BI13"/>
      <c r="BJ13"/>
      <c r="BK13"/>
      <c r="BL13"/>
      <c r="BM13"/>
      <c r="BN13"/>
      <c r="BO13"/>
      <c r="BP13"/>
      <c r="BQ13"/>
      <c r="BR13"/>
      <c r="BT13" s="3" t="s">
        <v>87</v>
      </c>
      <c r="BU13"/>
      <c r="BV13"/>
      <c r="BW13"/>
      <c r="BX13"/>
      <c r="BY13"/>
      <c r="BZ13"/>
      <c r="CA13"/>
      <c r="CB13"/>
      <c r="CC13"/>
      <c r="CD13"/>
      <c r="CE13"/>
      <c r="CF13"/>
    </row>
    <row r="14" spans="1:88" ht="15" thickBot="1">
      <c r="A14" s="31" t="s">
        <v>6</v>
      </c>
      <c r="B14" s="32" t="s">
        <v>7</v>
      </c>
      <c r="C14" s="32"/>
      <c r="D14" s="32"/>
      <c r="E14"/>
      <c r="F14"/>
      <c r="G14"/>
      <c r="H14"/>
      <c r="I14"/>
      <c r="J14"/>
      <c r="K14" s="32"/>
      <c r="L14" s="32"/>
      <c r="M14" s="32"/>
      <c r="N14" s="32"/>
      <c r="O14" s="32"/>
      <c r="P14" s="32" t="s">
        <v>8</v>
      </c>
      <c r="Q14" s="32"/>
      <c r="R14" s="32"/>
      <c r="S14" s="32"/>
      <c r="T14"/>
      <c r="U14"/>
      <c r="V14"/>
      <c r="W14"/>
      <c r="X14"/>
      <c r="Y14"/>
      <c r="Z14"/>
      <c r="AA14" s="32"/>
      <c r="AB14" s="32"/>
      <c r="AC14" s="32"/>
      <c r="AD14" s="32" t="s">
        <v>9</v>
      </c>
      <c r="AE14" s="32"/>
      <c r="AF14" s="32"/>
      <c r="AG14" s="32"/>
      <c r="AH14"/>
      <c r="AI14"/>
      <c r="AJ14"/>
      <c r="AK14"/>
      <c r="AL14"/>
      <c r="AM14"/>
      <c r="AN14"/>
      <c r="AO14" s="32"/>
      <c r="AP14" s="32"/>
      <c r="AQ14" s="32"/>
      <c r="AR14" s="32" t="s">
        <v>10</v>
      </c>
      <c r="AS14" s="32"/>
      <c r="AT14" s="32"/>
      <c r="AU14"/>
      <c r="AV14"/>
      <c r="AW14"/>
      <c r="AX14"/>
      <c r="AY14"/>
      <c r="AZ14"/>
      <c r="BA14"/>
      <c r="BB14"/>
      <c r="BC14" s="32"/>
      <c r="BD14"/>
      <c r="BF14" s="32" t="s">
        <v>11</v>
      </c>
      <c r="BG14" s="32"/>
      <c r="BH14" s="32"/>
      <c r="BI14"/>
      <c r="BJ14"/>
      <c r="BK14"/>
      <c r="BL14"/>
      <c r="BM14"/>
      <c r="BN14"/>
      <c r="BO14"/>
      <c r="BP14"/>
      <c r="BQ14" s="32"/>
      <c r="BR14"/>
      <c r="BT14" s="32" t="s">
        <v>12</v>
      </c>
      <c r="BU14" s="32"/>
      <c r="BV14" s="32"/>
      <c r="BW14"/>
      <c r="BX14"/>
      <c r="BY14"/>
      <c r="BZ14"/>
      <c r="CA14"/>
      <c r="CB14"/>
      <c r="CC14"/>
      <c r="CD14"/>
      <c r="CE14" s="32"/>
      <c r="CF14"/>
      <c r="CH14" s="77" t="s">
        <v>64</v>
      </c>
    </row>
    <row r="15" spans="1:88" ht="50.45" customHeight="1" thickBot="1">
      <c r="A15" s="228"/>
      <c r="B15" s="224" t="s">
        <v>15</v>
      </c>
      <c r="C15" s="220" t="s">
        <v>16</v>
      </c>
      <c r="D15" s="220" t="s">
        <v>17</v>
      </c>
      <c r="E15" s="221" t="s">
        <v>18</v>
      </c>
      <c r="F15" s="221" t="s">
        <v>80</v>
      </c>
      <c r="G15" s="234" t="s">
        <v>81</v>
      </c>
      <c r="H15" s="221" t="s">
        <v>88</v>
      </c>
      <c r="I15" s="221" t="s">
        <v>83</v>
      </c>
      <c r="J15" s="221" t="s">
        <v>89</v>
      </c>
      <c r="K15" s="221" t="s">
        <v>90</v>
      </c>
      <c r="L15" s="221" t="s">
        <v>25</v>
      </c>
      <c r="M15" s="221" t="s">
        <v>27</v>
      </c>
      <c r="N15" s="222" t="s">
        <v>26</v>
      </c>
      <c r="O15" s="42"/>
      <c r="P15" s="247" t="s">
        <v>15</v>
      </c>
      <c r="Q15" s="248" t="s">
        <v>29</v>
      </c>
      <c r="R15" s="248" t="s">
        <v>30</v>
      </c>
      <c r="S15" s="249" t="s">
        <v>18</v>
      </c>
      <c r="T15" s="249" t="s">
        <v>80</v>
      </c>
      <c r="U15" s="249" t="s">
        <v>91</v>
      </c>
      <c r="V15" s="249" t="s">
        <v>88</v>
      </c>
      <c r="W15" s="249" t="s">
        <v>83</v>
      </c>
      <c r="X15" s="249" t="s">
        <v>89</v>
      </c>
      <c r="Y15" s="249" t="s">
        <v>24</v>
      </c>
      <c r="Z15" s="249" t="s">
        <v>25</v>
      </c>
      <c r="AA15" s="249" t="s">
        <v>27</v>
      </c>
      <c r="AB15" s="173" t="s">
        <v>26</v>
      </c>
      <c r="AC15" s="42"/>
      <c r="AD15" s="247" t="s">
        <v>15</v>
      </c>
      <c r="AE15" s="248" t="s">
        <v>31</v>
      </c>
      <c r="AF15" s="248" t="s">
        <v>30</v>
      </c>
      <c r="AG15" s="249" t="s">
        <v>18</v>
      </c>
      <c r="AH15" s="249" t="s">
        <v>80</v>
      </c>
      <c r="AI15" s="249" t="s">
        <v>91</v>
      </c>
      <c r="AJ15" s="249" t="s">
        <v>88</v>
      </c>
      <c r="AK15" s="249" t="s">
        <v>83</v>
      </c>
      <c r="AL15" s="249" t="s">
        <v>89</v>
      </c>
      <c r="AM15" s="249" t="s">
        <v>24</v>
      </c>
      <c r="AN15" s="249" t="s">
        <v>25</v>
      </c>
      <c r="AO15" s="249" t="s">
        <v>27</v>
      </c>
      <c r="AP15" s="173" t="s">
        <v>26</v>
      </c>
      <c r="AQ15" s="42"/>
      <c r="AR15" s="247" t="s">
        <v>15</v>
      </c>
      <c r="AS15" s="248" t="s">
        <v>32</v>
      </c>
      <c r="AT15" s="248" t="s">
        <v>30</v>
      </c>
      <c r="AU15" s="249" t="s">
        <v>18</v>
      </c>
      <c r="AV15" s="249" t="s">
        <v>80</v>
      </c>
      <c r="AW15" s="249" t="s">
        <v>91</v>
      </c>
      <c r="AX15" s="249" t="s">
        <v>88</v>
      </c>
      <c r="AY15" s="249" t="s">
        <v>83</v>
      </c>
      <c r="AZ15" s="249" t="s">
        <v>89</v>
      </c>
      <c r="BA15" s="249" t="s">
        <v>24</v>
      </c>
      <c r="BB15" s="249" t="s">
        <v>25</v>
      </c>
      <c r="BC15" s="249" t="s">
        <v>27</v>
      </c>
      <c r="BD15" s="173" t="s">
        <v>26</v>
      </c>
      <c r="BE15" s="5"/>
      <c r="BF15" s="247" t="s">
        <v>15</v>
      </c>
      <c r="BG15" s="248" t="s">
        <v>33</v>
      </c>
      <c r="BH15" s="248" t="s">
        <v>30</v>
      </c>
      <c r="BI15" s="249" t="s">
        <v>18</v>
      </c>
      <c r="BJ15" s="249" t="s">
        <v>80</v>
      </c>
      <c r="BK15" s="249" t="s">
        <v>91</v>
      </c>
      <c r="BL15" s="249" t="s">
        <v>88</v>
      </c>
      <c r="BM15" s="249" t="s">
        <v>83</v>
      </c>
      <c r="BN15" s="249" t="s">
        <v>89</v>
      </c>
      <c r="BO15" s="249" t="s">
        <v>24</v>
      </c>
      <c r="BP15" s="249" t="s">
        <v>25</v>
      </c>
      <c r="BQ15" s="249" t="s">
        <v>27</v>
      </c>
      <c r="BR15" s="173" t="s">
        <v>26</v>
      </c>
      <c r="BS15" s="5"/>
      <c r="BT15" s="247" t="s">
        <v>15</v>
      </c>
      <c r="BU15" s="248" t="s">
        <v>34</v>
      </c>
      <c r="BV15" s="248" t="s">
        <v>30</v>
      </c>
      <c r="BW15" s="249" t="s">
        <v>18</v>
      </c>
      <c r="BX15" s="249" t="s">
        <v>80</v>
      </c>
      <c r="BY15" s="249" t="s">
        <v>91</v>
      </c>
      <c r="BZ15" s="249" t="s">
        <v>88</v>
      </c>
      <c r="CA15" s="249" t="s">
        <v>83</v>
      </c>
      <c r="CB15" s="249" t="s">
        <v>89</v>
      </c>
      <c r="CC15" s="249" t="s">
        <v>24</v>
      </c>
      <c r="CD15" s="249" t="s">
        <v>25</v>
      </c>
      <c r="CE15" s="249" t="s">
        <v>27</v>
      </c>
      <c r="CF15" s="173" t="s">
        <v>26</v>
      </c>
      <c r="CG15" s="5"/>
      <c r="CH15" s="81" t="s">
        <v>92</v>
      </c>
      <c r="CI15" s="76" t="s">
        <v>35</v>
      </c>
      <c r="CJ15" s="80" t="s">
        <v>36</v>
      </c>
    </row>
    <row r="16" spans="1:88">
      <c r="A16" s="111" t="s">
        <v>37</v>
      </c>
      <c r="B16" s="231"/>
      <c r="C16" s="214"/>
      <c r="D16" s="215">
        <f>(C16/12)*B16</f>
        <v>0</v>
      </c>
      <c r="E16" s="232"/>
      <c r="F16" s="233">
        <f>$E16*B$5</f>
        <v>0</v>
      </c>
      <c r="G16" s="130">
        <f>$E16*B$6</f>
        <v>0</v>
      </c>
      <c r="H16" s="130">
        <f>($E16+$F16+$G16)*B$7</f>
        <v>0</v>
      </c>
      <c r="I16" s="130">
        <f t="shared" ref="I16:I21" si="0">($E16+$F16+$G16)*B$8</f>
        <v>0</v>
      </c>
      <c r="J16" s="130">
        <f>12*SUM(E16:I16)</f>
        <v>0</v>
      </c>
      <c r="K16" s="130">
        <f>((M16+N16)/100)*B11</f>
        <v>0</v>
      </c>
      <c r="L16" s="130">
        <f>M16+N16+K16</f>
        <v>0</v>
      </c>
      <c r="M16" s="130">
        <f t="shared" ref="M16:M21" si="1">D16*J16</f>
        <v>0</v>
      </c>
      <c r="N16" s="216">
        <f t="shared" ref="N16:N21" si="2">IF(D16=0,0,((J16/12)*D16))</f>
        <v>0</v>
      </c>
      <c r="O16" s="5"/>
      <c r="P16" s="60"/>
      <c r="Q16" s="56"/>
      <c r="R16" s="63">
        <f>(Q16/12)*P16</f>
        <v>0</v>
      </c>
      <c r="S16" s="115"/>
      <c r="T16" s="1">
        <f>$S16*B$5</f>
        <v>0</v>
      </c>
      <c r="U16" s="1">
        <f t="shared" ref="U16:U21" si="3">$S16*B$6</f>
        <v>0</v>
      </c>
      <c r="V16" s="1">
        <f t="shared" ref="V16:V21" si="4">($S16+$T16+$U16)*B$7</f>
        <v>0</v>
      </c>
      <c r="W16" s="1">
        <f t="shared" ref="W16:W21" si="5">($S16+$T16+$U16)*B$8</f>
        <v>0</v>
      </c>
      <c r="X16" s="1">
        <f>12*SUM(S16:W16)</f>
        <v>0</v>
      </c>
      <c r="Y16" s="1">
        <f>((AA16+AB16)/100)*B11</f>
        <v>0</v>
      </c>
      <c r="Z16" s="1">
        <f>AA16+AB16+Y16</f>
        <v>0</v>
      </c>
      <c r="AA16" s="1">
        <f>R16*X16</f>
        <v>0</v>
      </c>
      <c r="AB16" s="54">
        <f t="shared" ref="AB16:AB21" si="6">IF(R16=0,0,((X16/12)*(D16+R16)-N16))</f>
        <v>0</v>
      </c>
      <c r="AC16" s="5"/>
      <c r="AD16" s="60"/>
      <c r="AE16" s="56"/>
      <c r="AF16" s="63">
        <f t="shared" ref="AF16:AF21" si="7">(AE16/12)*AD16</f>
        <v>0</v>
      </c>
      <c r="AG16" s="115"/>
      <c r="AH16" s="1">
        <f t="shared" ref="AH16:AH21" si="8">$AG16*B$5</f>
        <v>0</v>
      </c>
      <c r="AI16" s="1">
        <f t="shared" ref="AI16:AI21" si="9">$AG16*B$6</f>
        <v>0</v>
      </c>
      <c r="AJ16" s="1">
        <f t="shared" ref="AJ16:AJ21" si="10">($AG16+$AH16+$AI16)*B$7</f>
        <v>0</v>
      </c>
      <c r="AK16" s="1">
        <f t="shared" ref="AK16:AK21" si="11">($AG16+$AH16+$AI16)*B$8</f>
        <v>0</v>
      </c>
      <c r="AL16" s="1">
        <f>12*SUM(AG16:AK16)</f>
        <v>0</v>
      </c>
      <c r="AM16" s="1">
        <f>((AO16+AP16)/100)*B11</f>
        <v>0</v>
      </c>
      <c r="AN16" s="1">
        <f>AO16+AP16+AM16</f>
        <v>0</v>
      </c>
      <c r="AO16" s="1">
        <f>AF16*AL16</f>
        <v>0</v>
      </c>
      <c r="AP16" s="54">
        <f t="shared" ref="AP16:AP21" si="12">IF(AF16=0,0,((AL16/12)*(D16+R16+AF16)-(N16+AB16)))</f>
        <v>0</v>
      </c>
      <c r="AQ16" s="5"/>
      <c r="AR16" s="60"/>
      <c r="AS16" s="56"/>
      <c r="AT16" s="63">
        <f t="shared" ref="AT16:AT21" si="13">(AS16/12)*AR16</f>
        <v>0</v>
      </c>
      <c r="AU16" s="115"/>
      <c r="AV16" s="1">
        <f t="shared" ref="AV16:AV21" si="14">$AU16*B$5</f>
        <v>0</v>
      </c>
      <c r="AW16" s="1">
        <f t="shared" ref="AW16:AW21" si="15">$AU16*B$6</f>
        <v>0</v>
      </c>
      <c r="AX16" s="1">
        <f t="shared" ref="AX16:AX21" si="16">($AU16+$AV16+$AW16)*B$7</f>
        <v>0</v>
      </c>
      <c r="AY16" s="1">
        <f t="shared" ref="AY16:AY21" si="17">($AU16+$AV16+$AW16)*B$8</f>
        <v>0</v>
      </c>
      <c r="AZ16" s="1">
        <f>12*SUM(AU16:AY16)</f>
        <v>0</v>
      </c>
      <c r="BA16" s="1">
        <f>((BC16+BD16)/100)*B11</f>
        <v>0</v>
      </c>
      <c r="BB16" s="1">
        <f>BC16+BD16+BA16</f>
        <v>0</v>
      </c>
      <c r="BC16" s="1">
        <f>AT16*AZ16</f>
        <v>0</v>
      </c>
      <c r="BD16" s="54">
        <f>IF(AT16=0,0,((AZ16/12)*(D16+R16+AF16+AT16)-(N16+AB16+AP16)))</f>
        <v>0</v>
      </c>
      <c r="BE16" s="5"/>
      <c r="BF16" s="60"/>
      <c r="BG16" s="56"/>
      <c r="BH16" s="63">
        <f t="shared" ref="BH16:BH21" si="18">(BG16/12)*BF16</f>
        <v>0</v>
      </c>
      <c r="BI16" s="115"/>
      <c r="BJ16" s="1">
        <f>$BI16*$B5</f>
        <v>0</v>
      </c>
      <c r="BK16" s="1">
        <f>$BI16*$B6</f>
        <v>0</v>
      </c>
      <c r="BL16" s="1">
        <f t="shared" ref="BL16:BL21" si="19">($BI16+$BJ16+$BK16)*B$7</f>
        <v>0</v>
      </c>
      <c r="BM16" s="1">
        <f t="shared" ref="BM16:BM21" si="20">($BI16+$BJ16+$BK16)*B$8</f>
        <v>0</v>
      </c>
      <c r="BN16" s="1">
        <f>12*SUM(BI16:BM16)</f>
        <v>0</v>
      </c>
      <c r="BO16" s="1">
        <f>((BQ16+BR16)/100)*B11</f>
        <v>0</v>
      </c>
      <c r="BP16" s="1">
        <f>BQ16+BR16+BO16</f>
        <v>0</v>
      </c>
      <c r="BQ16" s="1">
        <f>BH16*BN16</f>
        <v>0</v>
      </c>
      <c r="BR16" s="54">
        <f t="shared" ref="BR16:BR21" si="21">IF(BH16=0,0,((BN16/12)*(R16+AF16+AT16+BH16)-(AB16+AP16+BD16)))</f>
        <v>0</v>
      </c>
      <c r="BS16" s="5"/>
      <c r="BT16" s="60"/>
      <c r="BU16" s="56"/>
      <c r="BV16" s="63">
        <f t="shared" ref="BV16:BV21" si="22">(BU16/12)*BT16</f>
        <v>0</v>
      </c>
      <c r="BW16" s="115"/>
      <c r="BX16" s="1">
        <f t="shared" ref="BX16:BX21" si="23">$BW16*B$5</f>
        <v>0</v>
      </c>
      <c r="BY16" s="1">
        <f t="shared" ref="BY16:BY21" si="24">$BW16*B$6</f>
        <v>0</v>
      </c>
      <c r="BZ16" s="1">
        <f t="shared" ref="BZ16:BZ21" si="25">($BW16+$BX16+$BY16)*B$7</f>
        <v>0</v>
      </c>
      <c r="CA16" s="1">
        <f t="shared" ref="CA16:CA21" si="26">($BW16+$BX16+$BY16)*B$8</f>
        <v>0</v>
      </c>
      <c r="CB16" s="1">
        <f>12*SUM(BW16:CA16)</f>
        <v>0</v>
      </c>
      <c r="CC16" s="1">
        <f>((CE16+CF16)/100)*B11</f>
        <v>0</v>
      </c>
      <c r="CD16" s="1">
        <f>CE16+CF16+CC16</f>
        <v>0</v>
      </c>
      <c r="CE16" s="1">
        <f>BV16*CB16</f>
        <v>0</v>
      </c>
      <c r="CF16" s="54">
        <f t="shared" ref="CF16:CF21" si="27">IF(BV16=0,0,((CB16/12)*(AF16+AT16+BH16+BV16)-(AP16+BD16+BR16)))</f>
        <v>0</v>
      </c>
      <c r="CG16" s="5"/>
      <c r="CH16" s="129">
        <f>SUM(L16,Z16,AN16,BB16,BP16,CD16)</f>
        <v>0</v>
      </c>
      <c r="CI16" s="78">
        <f>SUM(M16,AA16,AO16,BC16,BQ16,CE16)</f>
        <v>0</v>
      </c>
      <c r="CJ16" s="78">
        <f>SUM(N16,AB16,AP16,BD16,BR16,CF16)</f>
        <v>0</v>
      </c>
    </row>
    <row r="17" spans="1:88">
      <c r="A17" s="112" t="s">
        <v>38</v>
      </c>
      <c r="B17" s="231"/>
      <c r="C17" s="214"/>
      <c r="D17" s="63">
        <f t="shared" ref="D17:D21" si="28">(C17/12)*B17</f>
        <v>0</v>
      </c>
      <c r="E17" s="232"/>
      <c r="F17" s="229">
        <f t="shared" ref="F17:F21" si="29">$E17*B$5</f>
        <v>0</v>
      </c>
      <c r="G17" s="1">
        <f t="shared" ref="G17:G21" si="30">$E17*B$6</f>
        <v>0</v>
      </c>
      <c r="H17" s="1">
        <f t="shared" ref="H17:H21" si="31">($E17+$F17+$G17)*B$7</f>
        <v>0</v>
      </c>
      <c r="I17" s="1">
        <f t="shared" si="0"/>
        <v>0</v>
      </c>
      <c r="J17" s="1">
        <f>12*SUM(E17:I17)</f>
        <v>0</v>
      </c>
      <c r="K17" s="1">
        <f>((M17+N17)/100)*B11</f>
        <v>0</v>
      </c>
      <c r="L17" s="1">
        <f>M17+N17+K17</f>
        <v>0</v>
      </c>
      <c r="M17" s="1">
        <f t="shared" si="1"/>
        <v>0</v>
      </c>
      <c r="N17" s="54">
        <f t="shared" si="2"/>
        <v>0</v>
      </c>
      <c r="O17" s="5"/>
      <c r="P17" s="60"/>
      <c r="Q17" s="56"/>
      <c r="R17" s="63">
        <f>(Q17/12)*P17</f>
        <v>0</v>
      </c>
      <c r="S17" s="115"/>
      <c r="T17" s="1">
        <f t="shared" ref="T17:T21" si="32">$S17*B$5</f>
        <v>0</v>
      </c>
      <c r="U17" s="1">
        <f t="shared" si="3"/>
        <v>0</v>
      </c>
      <c r="V17" s="1">
        <f t="shared" si="4"/>
        <v>0</v>
      </c>
      <c r="W17" s="1">
        <f t="shared" si="5"/>
        <v>0</v>
      </c>
      <c r="X17" s="1">
        <f>12*SUM(S17:W17)</f>
        <v>0</v>
      </c>
      <c r="Y17" s="1">
        <f>((AA17+AB17)/100)*B11</f>
        <v>0</v>
      </c>
      <c r="Z17" s="1">
        <f t="shared" ref="Z17:Z21" si="33">AA17+AB17+Y17</f>
        <v>0</v>
      </c>
      <c r="AA17" s="1">
        <f t="shared" ref="AA17:AA21" si="34">R17*X17</f>
        <v>0</v>
      </c>
      <c r="AB17" s="54">
        <f t="shared" si="6"/>
        <v>0</v>
      </c>
      <c r="AC17" s="5"/>
      <c r="AD17" s="60"/>
      <c r="AE17" s="56"/>
      <c r="AF17" s="63">
        <f t="shared" si="7"/>
        <v>0</v>
      </c>
      <c r="AG17" s="115"/>
      <c r="AH17" s="1">
        <f t="shared" si="8"/>
        <v>0</v>
      </c>
      <c r="AI17" s="1">
        <f t="shared" si="9"/>
        <v>0</v>
      </c>
      <c r="AJ17" s="1">
        <f t="shared" si="10"/>
        <v>0</v>
      </c>
      <c r="AK17" s="1">
        <f t="shared" si="11"/>
        <v>0</v>
      </c>
      <c r="AL17" s="1">
        <f>12*SUM(AG17:AK17)</f>
        <v>0</v>
      </c>
      <c r="AM17" s="1">
        <f>((AO17+AP17)/100)*B11</f>
        <v>0</v>
      </c>
      <c r="AN17" s="1">
        <f t="shared" ref="AN17:AN21" si="35">AO17+AP17+AM17</f>
        <v>0</v>
      </c>
      <c r="AO17" s="1">
        <f t="shared" ref="AO17:AO21" si="36">AF17*AL17</f>
        <v>0</v>
      </c>
      <c r="AP17" s="54">
        <f t="shared" si="12"/>
        <v>0</v>
      </c>
      <c r="AQ17" s="5"/>
      <c r="AR17" s="60"/>
      <c r="AS17" s="56"/>
      <c r="AT17" s="63">
        <f t="shared" si="13"/>
        <v>0</v>
      </c>
      <c r="AU17" s="115"/>
      <c r="AV17" s="1">
        <f t="shared" si="14"/>
        <v>0</v>
      </c>
      <c r="AW17" s="1">
        <f t="shared" si="15"/>
        <v>0</v>
      </c>
      <c r="AX17" s="1">
        <f t="shared" si="16"/>
        <v>0</v>
      </c>
      <c r="AY17" s="1">
        <f t="shared" si="17"/>
        <v>0</v>
      </c>
      <c r="AZ17" s="1">
        <f>12*SUM(AU17:AY17)</f>
        <v>0</v>
      </c>
      <c r="BA17" s="1">
        <f>((BC17+BD17)/100)*B11</f>
        <v>0</v>
      </c>
      <c r="BB17" s="1">
        <f t="shared" ref="BB17:BB21" si="37">BC17+BD17+BA17</f>
        <v>0</v>
      </c>
      <c r="BC17" s="1">
        <f t="shared" ref="BC17:BC21" si="38">AT17*AZ17</f>
        <v>0</v>
      </c>
      <c r="BD17" s="54">
        <f t="shared" ref="BD17:BD21" si="39">IF(AT17=0,0,((AZ17/12)*(D17+R17+AF17+AT17)-(N17+AB17+AP17)))</f>
        <v>0</v>
      </c>
      <c r="BE17" s="5"/>
      <c r="BF17" s="60"/>
      <c r="BG17" s="56"/>
      <c r="BH17" s="63">
        <f t="shared" si="18"/>
        <v>0</v>
      </c>
      <c r="BI17" s="115"/>
      <c r="BJ17" s="1">
        <f>$BI17*$B5</f>
        <v>0</v>
      </c>
      <c r="BK17" s="1">
        <f>$BI17*$B6</f>
        <v>0</v>
      </c>
      <c r="BL17" s="1">
        <f t="shared" si="19"/>
        <v>0</v>
      </c>
      <c r="BM17" s="1">
        <f t="shared" si="20"/>
        <v>0</v>
      </c>
      <c r="BN17" s="1">
        <f>12*SUM(BI17:BM17)</f>
        <v>0</v>
      </c>
      <c r="BO17" s="1">
        <f>((BQ17+BR17)/100)*B11</f>
        <v>0</v>
      </c>
      <c r="BP17" s="1">
        <f t="shared" ref="BP17:BP21" si="40">BQ17+BR17+BO17</f>
        <v>0</v>
      </c>
      <c r="BQ17" s="1">
        <f t="shared" ref="BQ17:BQ21" si="41">BH17*BN17</f>
        <v>0</v>
      </c>
      <c r="BR17" s="54">
        <f t="shared" si="21"/>
        <v>0</v>
      </c>
      <c r="BS17" s="5"/>
      <c r="BT17" s="60"/>
      <c r="BU17" s="56"/>
      <c r="BV17" s="63">
        <f t="shared" si="22"/>
        <v>0</v>
      </c>
      <c r="BW17" s="115"/>
      <c r="BX17" s="1">
        <f t="shared" si="23"/>
        <v>0</v>
      </c>
      <c r="BY17" s="1">
        <f t="shared" si="24"/>
        <v>0</v>
      </c>
      <c r="BZ17" s="1">
        <f t="shared" si="25"/>
        <v>0</v>
      </c>
      <c r="CA17" s="1">
        <f t="shared" si="26"/>
        <v>0</v>
      </c>
      <c r="CB17" s="1">
        <f>12*SUM(BW17:CA17)</f>
        <v>0</v>
      </c>
      <c r="CC17" s="1">
        <f>((CE17+CF17)/100)*B11</f>
        <v>0</v>
      </c>
      <c r="CD17" s="1">
        <f t="shared" ref="CD17:CD21" si="42">CE17+CF17+CC17</f>
        <v>0</v>
      </c>
      <c r="CE17" s="1">
        <f t="shared" ref="CE17:CE21" si="43">BV17*CB17</f>
        <v>0</v>
      </c>
      <c r="CF17" s="54">
        <f t="shared" si="27"/>
        <v>0</v>
      </c>
      <c r="CG17" s="5"/>
      <c r="CH17" s="129">
        <f>SUM(L17,Z17,AN17,BB17,BP17,CD17)</f>
        <v>0</v>
      </c>
      <c r="CI17" s="78">
        <f t="shared" ref="CI17:CJ21" si="44">SUM(M17,AA17,AO17,BC17,BQ17,CE17)</f>
        <v>0</v>
      </c>
      <c r="CJ17" s="78">
        <f t="shared" si="44"/>
        <v>0</v>
      </c>
    </row>
    <row r="18" spans="1:88">
      <c r="A18" s="112" t="s">
        <v>93</v>
      </c>
      <c r="B18" s="231"/>
      <c r="C18" s="214"/>
      <c r="D18" s="63">
        <f t="shared" si="28"/>
        <v>0</v>
      </c>
      <c r="E18" s="232"/>
      <c r="F18" s="229">
        <f t="shared" si="29"/>
        <v>0</v>
      </c>
      <c r="G18" s="1">
        <f t="shared" si="30"/>
        <v>0</v>
      </c>
      <c r="H18" s="1">
        <f t="shared" si="31"/>
        <v>0</v>
      </c>
      <c r="I18" s="1">
        <f t="shared" si="0"/>
        <v>0</v>
      </c>
      <c r="J18" s="1">
        <f t="shared" ref="J18:J21" si="45">12*SUM(E18:I18)</f>
        <v>0</v>
      </c>
      <c r="K18" s="1">
        <f>((M18+N18)/100)*B11</f>
        <v>0</v>
      </c>
      <c r="L18" s="1">
        <f t="shared" ref="L18:L21" si="46">M18+N18+K18</f>
        <v>0</v>
      </c>
      <c r="M18" s="1">
        <f t="shared" si="1"/>
        <v>0</v>
      </c>
      <c r="N18" s="54">
        <f t="shared" si="2"/>
        <v>0</v>
      </c>
      <c r="O18" s="5"/>
      <c r="P18" s="60"/>
      <c r="Q18" s="56"/>
      <c r="R18" s="63">
        <f t="shared" ref="R18:R21" si="47">(Q18/12)*P18</f>
        <v>0</v>
      </c>
      <c r="S18" s="115"/>
      <c r="T18" s="1">
        <f t="shared" si="32"/>
        <v>0</v>
      </c>
      <c r="U18" s="1">
        <f t="shared" si="3"/>
        <v>0</v>
      </c>
      <c r="V18" s="1">
        <f t="shared" si="4"/>
        <v>0</v>
      </c>
      <c r="W18" s="1">
        <f t="shared" si="5"/>
        <v>0</v>
      </c>
      <c r="X18" s="1">
        <f t="shared" ref="X18:X21" si="48">12*SUM(S18:W18)</f>
        <v>0</v>
      </c>
      <c r="Y18" s="1">
        <f>((AA18+AB18)/100)*B11</f>
        <v>0</v>
      </c>
      <c r="Z18" s="1">
        <f t="shared" si="33"/>
        <v>0</v>
      </c>
      <c r="AA18" s="1">
        <f t="shared" si="34"/>
        <v>0</v>
      </c>
      <c r="AB18" s="54">
        <f t="shared" si="6"/>
        <v>0</v>
      </c>
      <c r="AC18" s="5"/>
      <c r="AD18" s="60"/>
      <c r="AE18" s="56"/>
      <c r="AF18" s="63">
        <f t="shared" si="7"/>
        <v>0</v>
      </c>
      <c r="AG18" s="115"/>
      <c r="AH18" s="1">
        <f t="shared" si="8"/>
        <v>0</v>
      </c>
      <c r="AI18" s="1">
        <f t="shared" si="9"/>
        <v>0</v>
      </c>
      <c r="AJ18" s="1">
        <f t="shared" si="10"/>
        <v>0</v>
      </c>
      <c r="AK18" s="1">
        <f t="shared" si="11"/>
        <v>0</v>
      </c>
      <c r="AL18" s="1">
        <f t="shared" ref="AL18:AL21" si="49">12*SUM(AG18:AK18)</f>
        <v>0</v>
      </c>
      <c r="AM18" s="1">
        <f>((AO18+AP18)/100)*B11</f>
        <v>0</v>
      </c>
      <c r="AN18" s="1">
        <f t="shared" si="35"/>
        <v>0</v>
      </c>
      <c r="AO18" s="1">
        <f t="shared" si="36"/>
        <v>0</v>
      </c>
      <c r="AP18" s="54">
        <f t="shared" si="12"/>
        <v>0</v>
      </c>
      <c r="AQ18" s="5"/>
      <c r="AR18" s="60"/>
      <c r="AS18" s="56"/>
      <c r="AT18" s="63">
        <f t="shared" si="13"/>
        <v>0</v>
      </c>
      <c r="AU18" s="115"/>
      <c r="AV18" s="1">
        <f t="shared" si="14"/>
        <v>0</v>
      </c>
      <c r="AW18" s="1">
        <f t="shared" si="15"/>
        <v>0</v>
      </c>
      <c r="AX18" s="1">
        <f t="shared" si="16"/>
        <v>0</v>
      </c>
      <c r="AY18" s="1">
        <f t="shared" si="17"/>
        <v>0</v>
      </c>
      <c r="AZ18" s="1">
        <f t="shared" ref="AZ18:AZ21" si="50">12*SUM(AU18:AY18)</f>
        <v>0</v>
      </c>
      <c r="BA18" s="1">
        <f>((BC18+BD18)/100)*B11</f>
        <v>0</v>
      </c>
      <c r="BB18" s="1">
        <f t="shared" si="37"/>
        <v>0</v>
      </c>
      <c r="BC18" s="1">
        <f t="shared" si="38"/>
        <v>0</v>
      </c>
      <c r="BD18" s="54">
        <f t="shared" si="39"/>
        <v>0</v>
      </c>
      <c r="BE18" s="5"/>
      <c r="BF18" s="60"/>
      <c r="BG18" s="56"/>
      <c r="BH18" s="63">
        <f t="shared" si="18"/>
        <v>0</v>
      </c>
      <c r="BI18" s="115"/>
      <c r="BJ18" s="1">
        <f>$BI18*$B5</f>
        <v>0</v>
      </c>
      <c r="BK18" s="1">
        <f>$BI18*$B6</f>
        <v>0</v>
      </c>
      <c r="BL18" s="1">
        <f t="shared" si="19"/>
        <v>0</v>
      </c>
      <c r="BM18" s="1">
        <f t="shared" si="20"/>
        <v>0</v>
      </c>
      <c r="BN18" s="1">
        <f t="shared" ref="BN18:BN21" si="51">12*SUM(BI18:BM18)</f>
        <v>0</v>
      </c>
      <c r="BO18" s="1">
        <f>((BQ18+BR18)/100)*B11</f>
        <v>0</v>
      </c>
      <c r="BP18" s="1">
        <f t="shared" si="40"/>
        <v>0</v>
      </c>
      <c r="BQ18" s="1">
        <f t="shared" si="41"/>
        <v>0</v>
      </c>
      <c r="BR18" s="54">
        <f t="shared" si="21"/>
        <v>0</v>
      </c>
      <c r="BS18" s="5"/>
      <c r="BT18" s="60"/>
      <c r="BU18" s="56"/>
      <c r="BV18" s="63">
        <f t="shared" si="22"/>
        <v>0</v>
      </c>
      <c r="BW18" s="115"/>
      <c r="BX18" s="1">
        <f t="shared" si="23"/>
        <v>0</v>
      </c>
      <c r="BY18" s="1">
        <f t="shared" si="24"/>
        <v>0</v>
      </c>
      <c r="BZ18" s="1">
        <f t="shared" si="25"/>
        <v>0</v>
      </c>
      <c r="CA18" s="1">
        <f t="shared" si="26"/>
        <v>0</v>
      </c>
      <c r="CB18" s="1">
        <f t="shared" ref="CB18:CB21" si="52">12*SUM(BW18:CA18)</f>
        <v>0</v>
      </c>
      <c r="CC18" s="1">
        <f>((CE18+CF18)/100)*B11</f>
        <v>0</v>
      </c>
      <c r="CD18" s="1">
        <f t="shared" si="42"/>
        <v>0</v>
      </c>
      <c r="CE18" s="1">
        <f t="shared" si="43"/>
        <v>0</v>
      </c>
      <c r="CF18" s="54">
        <f t="shared" si="27"/>
        <v>0</v>
      </c>
      <c r="CG18" s="5"/>
      <c r="CH18" s="129">
        <f>SUM(L18,Z18,AN18,BB18,BP18,CD18)</f>
        <v>0</v>
      </c>
      <c r="CI18" s="78">
        <f t="shared" si="44"/>
        <v>0</v>
      </c>
      <c r="CJ18" s="78">
        <f t="shared" si="44"/>
        <v>0</v>
      </c>
    </row>
    <row r="19" spans="1:88">
      <c r="A19" s="112" t="s">
        <v>94</v>
      </c>
      <c r="B19" s="231"/>
      <c r="C19" s="214"/>
      <c r="D19" s="63">
        <f t="shared" si="28"/>
        <v>0</v>
      </c>
      <c r="E19" s="232"/>
      <c r="F19" s="229">
        <f t="shared" si="29"/>
        <v>0</v>
      </c>
      <c r="G19" s="1">
        <f t="shared" si="30"/>
        <v>0</v>
      </c>
      <c r="H19" s="1">
        <f t="shared" si="31"/>
        <v>0</v>
      </c>
      <c r="I19" s="1">
        <f t="shared" si="0"/>
        <v>0</v>
      </c>
      <c r="J19" s="1">
        <f t="shared" si="45"/>
        <v>0</v>
      </c>
      <c r="K19" s="1">
        <f>((M19+N19)/100)*B11</f>
        <v>0</v>
      </c>
      <c r="L19" s="1">
        <f t="shared" si="46"/>
        <v>0</v>
      </c>
      <c r="M19" s="1">
        <f t="shared" si="1"/>
        <v>0</v>
      </c>
      <c r="N19" s="54">
        <f t="shared" si="2"/>
        <v>0</v>
      </c>
      <c r="O19" s="5"/>
      <c r="P19" s="60"/>
      <c r="Q19" s="56"/>
      <c r="R19" s="63">
        <f t="shared" si="47"/>
        <v>0</v>
      </c>
      <c r="S19" s="115"/>
      <c r="T19" s="1">
        <f t="shared" si="32"/>
        <v>0</v>
      </c>
      <c r="U19" s="1">
        <f t="shared" si="3"/>
        <v>0</v>
      </c>
      <c r="V19" s="1">
        <f t="shared" si="4"/>
        <v>0</v>
      </c>
      <c r="W19" s="1">
        <f t="shared" si="5"/>
        <v>0</v>
      </c>
      <c r="X19" s="1">
        <f t="shared" si="48"/>
        <v>0</v>
      </c>
      <c r="Y19" s="1">
        <f>((AA19+AB19)/100)*B11</f>
        <v>0</v>
      </c>
      <c r="Z19" s="1">
        <f t="shared" si="33"/>
        <v>0</v>
      </c>
      <c r="AA19" s="1">
        <f t="shared" si="34"/>
        <v>0</v>
      </c>
      <c r="AB19" s="54">
        <f t="shared" si="6"/>
        <v>0</v>
      </c>
      <c r="AC19" s="5"/>
      <c r="AD19" s="60"/>
      <c r="AE19" s="56"/>
      <c r="AF19" s="63">
        <f t="shared" si="7"/>
        <v>0</v>
      </c>
      <c r="AG19" s="115"/>
      <c r="AH19" s="1">
        <f t="shared" si="8"/>
        <v>0</v>
      </c>
      <c r="AI19" s="1">
        <f t="shared" si="9"/>
        <v>0</v>
      </c>
      <c r="AJ19" s="1">
        <f t="shared" si="10"/>
        <v>0</v>
      </c>
      <c r="AK19" s="1">
        <f t="shared" si="11"/>
        <v>0</v>
      </c>
      <c r="AL19" s="1">
        <f t="shared" si="49"/>
        <v>0</v>
      </c>
      <c r="AM19" s="1">
        <f>((AO19+AP19)/100)*B11</f>
        <v>0</v>
      </c>
      <c r="AN19" s="1">
        <f t="shared" si="35"/>
        <v>0</v>
      </c>
      <c r="AO19" s="1">
        <f t="shared" si="36"/>
        <v>0</v>
      </c>
      <c r="AP19" s="54">
        <f t="shared" si="12"/>
        <v>0</v>
      </c>
      <c r="AQ19" s="5"/>
      <c r="AR19" s="60"/>
      <c r="AS19" s="56"/>
      <c r="AT19" s="63">
        <f t="shared" si="13"/>
        <v>0</v>
      </c>
      <c r="AU19" s="115"/>
      <c r="AV19" s="1">
        <f t="shared" si="14"/>
        <v>0</v>
      </c>
      <c r="AW19" s="1">
        <f t="shared" si="15"/>
        <v>0</v>
      </c>
      <c r="AX19" s="1">
        <f t="shared" si="16"/>
        <v>0</v>
      </c>
      <c r="AY19" s="1">
        <f t="shared" si="17"/>
        <v>0</v>
      </c>
      <c r="AZ19" s="1">
        <f t="shared" si="50"/>
        <v>0</v>
      </c>
      <c r="BA19" s="1">
        <f>((BC19+BD19)/100)*B11</f>
        <v>0</v>
      </c>
      <c r="BB19" s="1">
        <f t="shared" si="37"/>
        <v>0</v>
      </c>
      <c r="BC19" s="1">
        <f t="shared" si="38"/>
        <v>0</v>
      </c>
      <c r="BD19" s="54">
        <f t="shared" si="39"/>
        <v>0</v>
      </c>
      <c r="BE19" s="5"/>
      <c r="BF19" s="60"/>
      <c r="BG19" s="56"/>
      <c r="BH19" s="63">
        <f t="shared" si="18"/>
        <v>0</v>
      </c>
      <c r="BI19" s="115"/>
      <c r="BJ19" s="1">
        <f>$BI19*$B5</f>
        <v>0</v>
      </c>
      <c r="BK19" s="1">
        <f>$BI19*$B6</f>
        <v>0</v>
      </c>
      <c r="BL19" s="1">
        <f t="shared" si="19"/>
        <v>0</v>
      </c>
      <c r="BM19" s="1">
        <f t="shared" si="20"/>
        <v>0</v>
      </c>
      <c r="BN19" s="1">
        <f t="shared" si="51"/>
        <v>0</v>
      </c>
      <c r="BO19" s="1">
        <f>((BQ19+BR19)/100)*B11</f>
        <v>0</v>
      </c>
      <c r="BP19" s="1">
        <f t="shared" si="40"/>
        <v>0</v>
      </c>
      <c r="BQ19" s="1">
        <f t="shared" si="41"/>
        <v>0</v>
      </c>
      <c r="BR19" s="54">
        <f t="shared" si="21"/>
        <v>0</v>
      </c>
      <c r="BS19" s="5"/>
      <c r="BT19" s="60"/>
      <c r="BU19" s="56"/>
      <c r="BV19" s="63">
        <f t="shared" si="22"/>
        <v>0</v>
      </c>
      <c r="BW19" s="115"/>
      <c r="BX19" s="1">
        <f t="shared" si="23"/>
        <v>0</v>
      </c>
      <c r="BY19" s="1">
        <f t="shared" si="24"/>
        <v>0</v>
      </c>
      <c r="BZ19" s="1">
        <f t="shared" si="25"/>
        <v>0</v>
      </c>
      <c r="CA19" s="1">
        <f t="shared" si="26"/>
        <v>0</v>
      </c>
      <c r="CB19" s="1">
        <f t="shared" si="52"/>
        <v>0</v>
      </c>
      <c r="CC19" s="1">
        <f>((CE19+CF19)/100)*B11</f>
        <v>0</v>
      </c>
      <c r="CD19" s="1">
        <f t="shared" si="42"/>
        <v>0</v>
      </c>
      <c r="CE19" s="1">
        <f t="shared" si="43"/>
        <v>0</v>
      </c>
      <c r="CF19" s="54">
        <f t="shared" si="27"/>
        <v>0</v>
      </c>
      <c r="CG19" s="5"/>
      <c r="CH19" s="129">
        <f>SUM(L19,Z19,AN19,BB19,BP19,CD19)</f>
        <v>0</v>
      </c>
      <c r="CI19" s="78">
        <f t="shared" si="44"/>
        <v>0</v>
      </c>
      <c r="CJ19" s="78">
        <f t="shared" si="44"/>
        <v>0</v>
      </c>
    </row>
    <row r="20" spans="1:88">
      <c r="A20" s="112" t="s">
        <v>42</v>
      </c>
      <c r="B20" s="231"/>
      <c r="C20" s="214"/>
      <c r="D20" s="63">
        <f t="shared" si="28"/>
        <v>0</v>
      </c>
      <c r="E20" s="232"/>
      <c r="F20" s="229">
        <f t="shared" si="29"/>
        <v>0</v>
      </c>
      <c r="G20" s="1">
        <f t="shared" si="30"/>
        <v>0</v>
      </c>
      <c r="H20" s="1">
        <f t="shared" si="31"/>
        <v>0</v>
      </c>
      <c r="I20" s="1">
        <f t="shared" si="0"/>
        <v>0</v>
      </c>
      <c r="J20" s="1">
        <f t="shared" si="45"/>
        <v>0</v>
      </c>
      <c r="K20" s="1">
        <f>((M20+N20)/100)*B11</f>
        <v>0</v>
      </c>
      <c r="L20" s="1">
        <f t="shared" si="46"/>
        <v>0</v>
      </c>
      <c r="M20" s="1">
        <f t="shared" si="1"/>
        <v>0</v>
      </c>
      <c r="N20" s="54">
        <f t="shared" si="2"/>
        <v>0</v>
      </c>
      <c r="O20" s="5"/>
      <c r="P20" s="60"/>
      <c r="Q20" s="56"/>
      <c r="R20" s="63">
        <f t="shared" si="47"/>
        <v>0</v>
      </c>
      <c r="S20" s="115"/>
      <c r="T20" s="1">
        <f t="shared" si="32"/>
        <v>0</v>
      </c>
      <c r="U20" s="1">
        <f t="shared" si="3"/>
        <v>0</v>
      </c>
      <c r="V20" s="1">
        <f t="shared" si="4"/>
        <v>0</v>
      </c>
      <c r="W20" s="1">
        <f t="shared" si="5"/>
        <v>0</v>
      </c>
      <c r="X20" s="1">
        <f t="shared" si="48"/>
        <v>0</v>
      </c>
      <c r="Y20" s="1">
        <f>((AA20+AB20)/100)*B11</f>
        <v>0</v>
      </c>
      <c r="Z20" s="1">
        <f t="shared" si="33"/>
        <v>0</v>
      </c>
      <c r="AA20" s="1">
        <f t="shared" si="34"/>
        <v>0</v>
      </c>
      <c r="AB20" s="54">
        <f t="shared" si="6"/>
        <v>0</v>
      </c>
      <c r="AC20" s="5"/>
      <c r="AD20" s="60"/>
      <c r="AE20" s="56"/>
      <c r="AF20" s="63">
        <f t="shared" si="7"/>
        <v>0</v>
      </c>
      <c r="AG20" s="115"/>
      <c r="AH20" s="1">
        <f t="shared" si="8"/>
        <v>0</v>
      </c>
      <c r="AI20" s="1">
        <f t="shared" si="9"/>
        <v>0</v>
      </c>
      <c r="AJ20" s="1">
        <f t="shared" si="10"/>
        <v>0</v>
      </c>
      <c r="AK20" s="1">
        <f t="shared" si="11"/>
        <v>0</v>
      </c>
      <c r="AL20" s="1">
        <f t="shared" si="49"/>
        <v>0</v>
      </c>
      <c r="AM20" s="1">
        <f>((AO20+AP20)/100)*B11</f>
        <v>0</v>
      </c>
      <c r="AN20" s="1">
        <f t="shared" si="35"/>
        <v>0</v>
      </c>
      <c r="AO20" s="1">
        <f t="shared" si="36"/>
        <v>0</v>
      </c>
      <c r="AP20" s="54">
        <f t="shared" si="12"/>
        <v>0</v>
      </c>
      <c r="AQ20" s="5"/>
      <c r="AR20" s="60"/>
      <c r="AS20" s="56"/>
      <c r="AT20" s="63">
        <f t="shared" si="13"/>
        <v>0</v>
      </c>
      <c r="AU20" s="115"/>
      <c r="AV20" s="1">
        <f t="shared" si="14"/>
        <v>0</v>
      </c>
      <c r="AW20" s="1">
        <f t="shared" si="15"/>
        <v>0</v>
      </c>
      <c r="AX20" s="1">
        <f t="shared" si="16"/>
        <v>0</v>
      </c>
      <c r="AY20" s="1">
        <f t="shared" si="17"/>
        <v>0</v>
      </c>
      <c r="AZ20" s="1">
        <f t="shared" si="50"/>
        <v>0</v>
      </c>
      <c r="BA20" s="1">
        <f>((BC20+BD20)/100)*B11</f>
        <v>0</v>
      </c>
      <c r="BB20" s="1">
        <f t="shared" si="37"/>
        <v>0</v>
      </c>
      <c r="BC20" s="1">
        <f t="shared" si="38"/>
        <v>0</v>
      </c>
      <c r="BD20" s="54">
        <f t="shared" si="39"/>
        <v>0</v>
      </c>
      <c r="BE20" s="5"/>
      <c r="BF20" s="60"/>
      <c r="BG20" s="56"/>
      <c r="BH20" s="63">
        <f t="shared" si="18"/>
        <v>0</v>
      </c>
      <c r="BI20" s="115"/>
      <c r="BJ20" s="1">
        <f>$BI20*$B5</f>
        <v>0</v>
      </c>
      <c r="BK20" s="1">
        <f>$BI20*$B6</f>
        <v>0</v>
      </c>
      <c r="BL20" s="1">
        <f t="shared" si="19"/>
        <v>0</v>
      </c>
      <c r="BM20" s="1">
        <f t="shared" si="20"/>
        <v>0</v>
      </c>
      <c r="BN20" s="1">
        <f t="shared" si="51"/>
        <v>0</v>
      </c>
      <c r="BO20" s="1">
        <f>((BQ20+BR20)/100)*B11</f>
        <v>0</v>
      </c>
      <c r="BP20" s="1">
        <f t="shared" si="40"/>
        <v>0</v>
      </c>
      <c r="BQ20" s="1">
        <f t="shared" si="41"/>
        <v>0</v>
      </c>
      <c r="BR20" s="54">
        <f t="shared" si="21"/>
        <v>0</v>
      </c>
      <c r="BS20" s="5"/>
      <c r="BT20" s="60"/>
      <c r="BU20" s="56"/>
      <c r="BV20" s="63">
        <f t="shared" si="22"/>
        <v>0</v>
      </c>
      <c r="BW20" s="115"/>
      <c r="BX20" s="1">
        <f t="shared" si="23"/>
        <v>0</v>
      </c>
      <c r="BY20" s="1">
        <f t="shared" si="24"/>
        <v>0</v>
      </c>
      <c r="BZ20" s="1">
        <f t="shared" si="25"/>
        <v>0</v>
      </c>
      <c r="CA20" s="1">
        <f t="shared" si="26"/>
        <v>0</v>
      </c>
      <c r="CB20" s="1">
        <f t="shared" si="52"/>
        <v>0</v>
      </c>
      <c r="CC20" s="1">
        <f>((CE20+CF20)/100)*B11</f>
        <v>0</v>
      </c>
      <c r="CD20" s="1">
        <f t="shared" si="42"/>
        <v>0</v>
      </c>
      <c r="CE20" s="1">
        <f t="shared" si="43"/>
        <v>0</v>
      </c>
      <c r="CF20" s="54">
        <f t="shared" si="27"/>
        <v>0</v>
      </c>
      <c r="CG20" s="5"/>
      <c r="CH20" s="129">
        <f>SUM(L20,Z20,AN20,BB20,BP20,CD20)</f>
        <v>0</v>
      </c>
      <c r="CI20" s="78">
        <f t="shared" si="44"/>
        <v>0</v>
      </c>
      <c r="CJ20" s="78">
        <f t="shared" si="44"/>
        <v>0</v>
      </c>
    </row>
    <row r="21" spans="1:88" ht="15" thickBot="1">
      <c r="A21" s="113" t="s">
        <v>43</v>
      </c>
      <c r="B21" s="244"/>
      <c r="C21" s="245"/>
      <c r="D21" s="64">
        <f t="shared" si="28"/>
        <v>0</v>
      </c>
      <c r="E21" s="246"/>
      <c r="F21" s="230">
        <f t="shared" si="29"/>
        <v>0</v>
      </c>
      <c r="G21" s="2">
        <f t="shared" si="30"/>
        <v>0</v>
      </c>
      <c r="H21" s="2">
        <f t="shared" si="31"/>
        <v>0</v>
      </c>
      <c r="I21" s="2">
        <f t="shared" si="0"/>
        <v>0</v>
      </c>
      <c r="J21" s="2">
        <f t="shared" si="45"/>
        <v>0</v>
      </c>
      <c r="K21" s="2">
        <f>((M21+N21)/100)*B11</f>
        <v>0</v>
      </c>
      <c r="L21" s="2">
        <f t="shared" si="46"/>
        <v>0</v>
      </c>
      <c r="M21" s="2">
        <f t="shared" si="1"/>
        <v>0</v>
      </c>
      <c r="N21" s="55">
        <f t="shared" si="2"/>
        <v>0</v>
      </c>
      <c r="O21" s="5"/>
      <c r="P21" s="61"/>
      <c r="Q21" s="58"/>
      <c r="R21" s="64">
        <f t="shared" si="47"/>
        <v>0</v>
      </c>
      <c r="S21" s="116"/>
      <c r="T21" s="2">
        <f t="shared" si="32"/>
        <v>0</v>
      </c>
      <c r="U21" s="2">
        <f t="shared" si="3"/>
        <v>0</v>
      </c>
      <c r="V21" s="2">
        <f t="shared" si="4"/>
        <v>0</v>
      </c>
      <c r="W21" s="2">
        <f t="shared" si="5"/>
        <v>0</v>
      </c>
      <c r="X21" s="2">
        <f t="shared" si="48"/>
        <v>0</v>
      </c>
      <c r="Y21" s="2">
        <f>((AA21+AB21)/100)*B11</f>
        <v>0</v>
      </c>
      <c r="Z21" s="2">
        <f t="shared" si="33"/>
        <v>0</v>
      </c>
      <c r="AA21" s="2">
        <f t="shared" si="34"/>
        <v>0</v>
      </c>
      <c r="AB21" s="55">
        <f t="shared" si="6"/>
        <v>0</v>
      </c>
      <c r="AC21" s="5"/>
      <c r="AD21" s="61"/>
      <c r="AE21" s="58"/>
      <c r="AF21" s="64">
        <f t="shared" si="7"/>
        <v>0</v>
      </c>
      <c r="AG21" s="116"/>
      <c r="AH21" s="2">
        <f t="shared" si="8"/>
        <v>0</v>
      </c>
      <c r="AI21" s="2">
        <f t="shared" si="9"/>
        <v>0</v>
      </c>
      <c r="AJ21" s="2">
        <f t="shared" si="10"/>
        <v>0</v>
      </c>
      <c r="AK21" s="2">
        <f t="shared" si="11"/>
        <v>0</v>
      </c>
      <c r="AL21" s="2">
        <f t="shared" si="49"/>
        <v>0</v>
      </c>
      <c r="AM21" s="2">
        <f>((AO21+AP21)/100)*B11</f>
        <v>0</v>
      </c>
      <c r="AN21" s="2">
        <f t="shared" si="35"/>
        <v>0</v>
      </c>
      <c r="AO21" s="2">
        <f t="shared" si="36"/>
        <v>0</v>
      </c>
      <c r="AP21" s="55">
        <f t="shared" si="12"/>
        <v>0</v>
      </c>
      <c r="AQ21" s="5"/>
      <c r="AR21" s="61"/>
      <c r="AS21" s="58"/>
      <c r="AT21" s="64">
        <f t="shared" si="13"/>
        <v>0</v>
      </c>
      <c r="AU21" s="116"/>
      <c r="AV21" s="2">
        <f t="shared" si="14"/>
        <v>0</v>
      </c>
      <c r="AW21" s="2">
        <f t="shared" si="15"/>
        <v>0</v>
      </c>
      <c r="AX21" s="2">
        <f t="shared" si="16"/>
        <v>0</v>
      </c>
      <c r="AY21" s="2">
        <f t="shared" si="17"/>
        <v>0</v>
      </c>
      <c r="AZ21" s="2">
        <f t="shared" si="50"/>
        <v>0</v>
      </c>
      <c r="BA21" s="2">
        <f>((BC21+BD21)/100)*B11</f>
        <v>0</v>
      </c>
      <c r="BB21" s="2">
        <f t="shared" si="37"/>
        <v>0</v>
      </c>
      <c r="BC21" s="2">
        <f t="shared" si="38"/>
        <v>0</v>
      </c>
      <c r="BD21" s="55">
        <f t="shared" si="39"/>
        <v>0</v>
      </c>
      <c r="BE21" s="5"/>
      <c r="BF21" s="61"/>
      <c r="BG21" s="58"/>
      <c r="BH21" s="64">
        <f t="shared" si="18"/>
        <v>0</v>
      </c>
      <c r="BI21" s="116"/>
      <c r="BJ21" s="2">
        <f>$BI21*$B5</f>
        <v>0</v>
      </c>
      <c r="BK21" s="2">
        <f>$BI21*$B6</f>
        <v>0</v>
      </c>
      <c r="BL21" s="2">
        <f t="shared" si="19"/>
        <v>0</v>
      </c>
      <c r="BM21" s="2">
        <f t="shared" si="20"/>
        <v>0</v>
      </c>
      <c r="BN21" s="2">
        <f t="shared" si="51"/>
        <v>0</v>
      </c>
      <c r="BO21" s="2">
        <f>((BQ21+BR21)/100)*B11</f>
        <v>0</v>
      </c>
      <c r="BP21" s="2">
        <f t="shared" si="40"/>
        <v>0</v>
      </c>
      <c r="BQ21" s="2">
        <f t="shared" si="41"/>
        <v>0</v>
      </c>
      <c r="BR21" s="55">
        <f t="shared" si="21"/>
        <v>0</v>
      </c>
      <c r="BS21" s="5"/>
      <c r="BT21" s="61"/>
      <c r="BU21" s="58"/>
      <c r="BV21" s="64">
        <f t="shared" si="22"/>
        <v>0</v>
      </c>
      <c r="BW21" s="116"/>
      <c r="BX21" s="2">
        <f t="shared" si="23"/>
        <v>0</v>
      </c>
      <c r="BY21" s="2">
        <f t="shared" si="24"/>
        <v>0</v>
      </c>
      <c r="BZ21" s="2">
        <f t="shared" si="25"/>
        <v>0</v>
      </c>
      <c r="CA21" s="2">
        <f t="shared" si="26"/>
        <v>0</v>
      </c>
      <c r="CB21" s="2">
        <f t="shared" si="52"/>
        <v>0</v>
      </c>
      <c r="CC21" s="2">
        <f>((CE21+CF21)/100)*B11</f>
        <v>0</v>
      </c>
      <c r="CD21" s="2">
        <f t="shared" si="42"/>
        <v>0</v>
      </c>
      <c r="CE21" s="2">
        <f t="shared" si="43"/>
        <v>0</v>
      </c>
      <c r="CF21" s="55">
        <f t="shared" si="27"/>
        <v>0</v>
      </c>
      <c r="CG21" s="5"/>
      <c r="CH21" s="129">
        <f>SUM(L21,Z21,AN21,BB21,BP21,CD21)</f>
        <v>0</v>
      </c>
      <c r="CI21" s="78">
        <f t="shared" si="44"/>
        <v>0</v>
      </c>
      <c r="CJ21" s="78">
        <f t="shared" si="44"/>
        <v>0</v>
      </c>
    </row>
    <row r="22" spans="1:88">
      <c r="A22" s="66"/>
      <c r="B22" s="50"/>
      <c r="C22" s="50"/>
      <c r="D22" s="50"/>
      <c r="E22" s="16"/>
      <c r="F22" s="97">
        <f>SUM(D16:D17,D19)</f>
        <v>0</v>
      </c>
      <c r="G22" s="16"/>
      <c r="H22" s="16"/>
      <c r="I22" s="16"/>
      <c r="J22" s="16"/>
      <c r="K22" s="16"/>
      <c r="L22" s="16"/>
      <c r="M22" s="16"/>
      <c r="N22" s="16"/>
      <c r="O22" s="26"/>
      <c r="P22" s="50"/>
      <c r="Q22" s="50"/>
      <c r="R22" s="50"/>
      <c r="S22" s="16"/>
      <c r="T22" s="65">
        <f>SUM(R16:R17,R19)</f>
        <v>0</v>
      </c>
      <c r="U22" s="16"/>
      <c r="V22" s="16"/>
      <c r="W22" s="16"/>
      <c r="X22" s="16"/>
      <c r="Y22" s="16"/>
      <c r="Z22" s="16"/>
      <c r="AA22" s="17"/>
      <c r="AB22" s="16"/>
      <c r="AC22" s="26"/>
      <c r="AD22" s="50"/>
      <c r="AE22" s="50"/>
      <c r="AF22" s="50"/>
      <c r="AG22" s="16"/>
      <c r="AH22" s="65">
        <f>SUM(AF16:AF17,AF19)</f>
        <v>0</v>
      </c>
      <c r="AI22" s="16"/>
      <c r="AJ22" s="16"/>
      <c r="AK22" s="16"/>
      <c r="AL22" s="16"/>
      <c r="AM22" s="16"/>
      <c r="AN22" s="16"/>
      <c r="AO22" s="16"/>
      <c r="AP22" s="16"/>
      <c r="AQ22" s="26"/>
      <c r="AR22" s="50"/>
      <c r="AS22" s="50"/>
      <c r="AT22" s="50"/>
      <c r="AU22" s="16"/>
      <c r="AV22" s="45">
        <f>SUM(AT16:AT17,AT19)</f>
        <v>0</v>
      </c>
      <c r="AW22" s="15"/>
      <c r="AX22" s="15"/>
      <c r="AY22" s="15"/>
      <c r="AZ22" s="15"/>
      <c r="BA22" s="16"/>
      <c r="BB22" s="16"/>
      <c r="BC22" s="16"/>
      <c r="BD22" s="16"/>
      <c r="BE22" s="5"/>
      <c r="BF22" s="50"/>
      <c r="BG22" s="50"/>
      <c r="BH22" s="50"/>
      <c r="BI22" s="16"/>
      <c r="BJ22" s="65">
        <f>SUM(BH16:BH17,BH19)</f>
        <v>0</v>
      </c>
      <c r="BK22" s="16"/>
      <c r="BL22" s="16"/>
      <c r="BM22" s="16"/>
      <c r="BN22" s="16"/>
      <c r="BO22" s="16"/>
      <c r="BP22" s="16"/>
      <c r="BQ22" s="16"/>
      <c r="BR22" s="16"/>
      <c r="BS22" s="5"/>
      <c r="BT22" s="50"/>
      <c r="BU22" s="50"/>
      <c r="BV22" s="50"/>
      <c r="BW22" s="16"/>
      <c r="BX22" s="65">
        <f>SUM(BV16:BV17,BV19)</f>
        <v>0</v>
      </c>
      <c r="BY22" s="16"/>
      <c r="BZ22" s="16"/>
      <c r="CA22" s="16"/>
      <c r="CB22" s="16"/>
      <c r="CC22" s="16"/>
      <c r="CD22" s="16"/>
      <c r="CE22" s="16"/>
      <c r="CF22" s="16"/>
      <c r="CG22" s="5"/>
      <c r="CI22" s="78">
        <f>SUM(M22,AA22,AO22,BC22)</f>
        <v>0</v>
      </c>
      <c r="CJ22" s="78"/>
    </row>
    <row r="23" spans="1:88">
      <c r="A23" s="67" t="s">
        <v>95</v>
      </c>
      <c r="B23" s="50"/>
      <c r="C23" s="50"/>
      <c r="D23" s="50"/>
      <c r="E23" s="16"/>
      <c r="F23" s="97"/>
      <c r="G23" s="16"/>
      <c r="H23" s="16"/>
      <c r="I23" s="16"/>
      <c r="J23" s="16"/>
      <c r="K23" s="16">
        <f>SUM(K16:K21)</f>
        <v>0</v>
      </c>
      <c r="L23" s="16"/>
      <c r="M23" s="16"/>
      <c r="N23" s="16"/>
      <c r="O23" s="26"/>
      <c r="P23" s="50"/>
      <c r="Q23" s="50"/>
      <c r="R23" s="50"/>
      <c r="S23" s="16"/>
      <c r="T23" s="65"/>
      <c r="U23" s="16"/>
      <c r="V23" s="16"/>
      <c r="W23" s="16"/>
      <c r="X23" s="16"/>
      <c r="Y23" s="16">
        <f>SUM(Y16:Y21)</f>
        <v>0</v>
      </c>
      <c r="Z23" s="16"/>
      <c r="AA23" s="17"/>
      <c r="AB23" s="16"/>
      <c r="AC23" s="26"/>
      <c r="AD23" s="50"/>
      <c r="AE23" s="50"/>
      <c r="AF23" s="50"/>
      <c r="AG23" s="16"/>
      <c r="AH23" s="65"/>
      <c r="AI23" s="16"/>
      <c r="AJ23" s="16"/>
      <c r="AK23" s="16"/>
      <c r="AL23" s="16"/>
      <c r="AM23" s="16">
        <f>SUM(AM16:AM21)</f>
        <v>0</v>
      </c>
      <c r="AN23" s="16"/>
      <c r="AO23" s="16"/>
      <c r="AP23" s="16"/>
      <c r="AQ23" s="26"/>
      <c r="AR23" s="50"/>
      <c r="AS23" s="50"/>
      <c r="AT23" s="50"/>
      <c r="AU23" s="16"/>
      <c r="AV23" s="45"/>
      <c r="AW23" s="15"/>
      <c r="AX23" s="15"/>
      <c r="AY23" s="15"/>
      <c r="AZ23" s="15"/>
      <c r="BA23" s="16">
        <f>SUM(BA16:BA21)</f>
        <v>0</v>
      </c>
      <c r="BB23" s="16"/>
      <c r="BC23" s="16"/>
      <c r="BD23" s="16"/>
      <c r="BE23" s="5"/>
      <c r="BF23" s="50"/>
      <c r="BG23" s="50"/>
      <c r="BH23" s="50"/>
      <c r="BI23" s="16"/>
      <c r="BJ23" s="65"/>
      <c r="BK23" s="16"/>
      <c r="BL23" s="16"/>
      <c r="BM23" s="16"/>
      <c r="BN23" s="16"/>
      <c r="BO23" s="16">
        <f>SUM(BO16:BO21)</f>
        <v>0</v>
      </c>
      <c r="BP23" s="16"/>
      <c r="BQ23" s="16"/>
      <c r="BR23" s="16"/>
      <c r="BS23" s="5"/>
      <c r="BT23" s="50"/>
      <c r="BU23" s="50"/>
      <c r="BV23" s="50"/>
      <c r="BW23" s="16"/>
      <c r="BX23" s="65"/>
      <c r="BY23" s="16"/>
      <c r="BZ23" s="16"/>
      <c r="CA23" s="16"/>
      <c r="CB23" s="16"/>
      <c r="CC23" s="16">
        <f>SUM(CC16:CC21)</f>
        <v>0</v>
      </c>
      <c r="CD23" s="16"/>
      <c r="CE23" s="16"/>
      <c r="CF23" s="16"/>
      <c r="CG23" s="5"/>
      <c r="CI23" s="78"/>
      <c r="CJ23" s="78"/>
    </row>
    <row r="24" spans="1:88" ht="15" thickBot="1">
      <c r="A24" s="182" t="s">
        <v>96</v>
      </c>
      <c r="B24" s="51"/>
      <c r="C24" s="51"/>
      <c r="D24" s="51"/>
      <c r="E24" s="16"/>
      <c r="F24" s="98">
        <f>1500*F22</f>
        <v>0</v>
      </c>
      <c r="G24" s="16"/>
      <c r="H24" s="16"/>
      <c r="I24" s="16"/>
      <c r="J24" s="16"/>
      <c r="K24" s="16"/>
      <c r="L24" s="18">
        <f>SUM(L16:L21)</f>
        <v>0</v>
      </c>
      <c r="N24" s="16"/>
      <c r="O24" s="26"/>
      <c r="P24" s="42"/>
      <c r="Q24" s="42"/>
      <c r="R24" s="42"/>
      <c r="S24" s="16"/>
      <c r="T24" s="16">
        <f>1500*T22</f>
        <v>0</v>
      </c>
      <c r="U24" s="16"/>
      <c r="V24" s="16"/>
      <c r="W24" s="16"/>
      <c r="X24" s="16"/>
      <c r="Y24" s="16"/>
      <c r="Z24" s="183">
        <f>SUM(Z16:Z21)</f>
        <v>0</v>
      </c>
      <c r="AB24" s="16"/>
      <c r="AC24" s="26"/>
      <c r="AD24" s="42"/>
      <c r="AE24" s="42"/>
      <c r="AF24" s="42"/>
      <c r="AG24" s="16"/>
      <c r="AH24" s="16">
        <f>1500*AH22</f>
        <v>0</v>
      </c>
      <c r="AI24" s="16"/>
      <c r="AJ24" s="16"/>
      <c r="AK24" s="16"/>
      <c r="AL24" s="16"/>
      <c r="AM24" s="16"/>
      <c r="AN24" s="18">
        <f>SUM(AN16:AN21)</f>
        <v>0</v>
      </c>
      <c r="AP24" s="16"/>
      <c r="AQ24" s="26"/>
      <c r="AR24" s="42"/>
      <c r="AS24" s="42"/>
      <c r="AT24" s="42"/>
      <c r="AU24" s="16"/>
      <c r="AV24" s="16">
        <f>1500*AV22</f>
        <v>0</v>
      </c>
      <c r="AW24" s="16"/>
      <c r="AX24" s="16"/>
      <c r="AY24" s="16"/>
      <c r="AZ24" s="16"/>
      <c r="BA24" s="16"/>
      <c r="BB24" s="18">
        <f>SUM(BB16:BB21)</f>
        <v>0</v>
      </c>
      <c r="BC24" s="16"/>
      <c r="BD24" s="16"/>
      <c r="BE24" s="5"/>
      <c r="BF24" s="42"/>
      <c r="BG24" s="42"/>
      <c r="BH24" s="42"/>
      <c r="BI24" s="16"/>
      <c r="BJ24" s="16">
        <f>1500*BJ22</f>
        <v>0</v>
      </c>
      <c r="BK24" s="16"/>
      <c r="BL24" s="16"/>
      <c r="BM24" s="16"/>
      <c r="BN24" s="16"/>
      <c r="BO24" s="16"/>
      <c r="BP24" s="18">
        <f>SUM(BP16:BP21)</f>
        <v>0</v>
      </c>
      <c r="BQ24" s="16">
        <f>SUM(BQ16:BQ21)</f>
        <v>0</v>
      </c>
      <c r="BR24" s="16"/>
      <c r="BS24" s="5"/>
      <c r="BT24" s="42"/>
      <c r="BU24" s="42"/>
      <c r="BV24" s="42"/>
      <c r="BW24" s="16"/>
      <c r="BX24" s="16">
        <f>1500*BX22</f>
        <v>0</v>
      </c>
      <c r="BY24" s="16"/>
      <c r="BZ24" s="16"/>
      <c r="CA24" s="16"/>
      <c r="CB24" s="16"/>
      <c r="CC24" s="16"/>
      <c r="CD24" s="18">
        <f>SUM(CD16:CD21)</f>
        <v>0</v>
      </c>
      <c r="CE24" s="16">
        <f>SUM(CE16:CE21)</f>
        <v>0</v>
      </c>
      <c r="CF24" s="16"/>
      <c r="CG24" s="5"/>
      <c r="CH24" s="129">
        <f>SUM(L24,Z24,AN24,BB24,BP24,CD24)</f>
        <v>0</v>
      </c>
    </row>
    <row r="25" spans="1:88" ht="15" customHeight="1" thickBot="1">
      <c r="A25" s="43" t="s">
        <v>97</v>
      </c>
      <c r="B25"/>
      <c r="C25"/>
      <c r="D25"/>
      <c r="E25" s="16"/>
      <c r="F25" s="52"/>
      <c r="G25" s="52"/>
      <c r="H25" s="52"/>
      <c r="I25" s="52"/>
      <c r="J25" s="52"/>
      <c r="K25" s="52"/>
      <c r="L25" s="20"/>
      <c r="N25" s="52"/>
      <c r="O25" s="5"/>
      <c r="P25" s="48"/>
      <c r="Q25" s="48"/>
      <c r="R25" s="48"/>
      <c r="S25" s="52"/>
      <c r="T25" s="12"/>
      <c r="U25" s="12"/>
      <c r="V25" s="12"/>
      <c r="W25" s="12"/>
      <c r="X25" s="12"/>
      <c r="Y25" s="52"/>
      <c r="Z25" s="21"/>
      <c r="AB25" s="52"/>
      <c r="AC25" s="5"/>
      <c r="AD25" s="48"/>
      <c r="AE25" s="48"/>
      <c r="AF25" s="48"/>
      <c r="AG25" s="52"/>
      <c r="AH25" s="12"/>
      <c r="AI25" s="12"/>
      <c r="AJ25" s="12"/>
      <c r="AK25" s="12"/>
      <c r="AL25" s="12"/>
      <c r="AM25" s="52"/>
      <c r="AN25" s="20"/>
      <c r="AP25" s="52"/>
      <c r="AQ25" s="5"/>
      <c r="AR25" s="48"/>
      <c r="AS25" s="48"/>
      <c r="AT25" s="48"/>
      <c r="AU25" s="52"/>
      <c r="AV25" s="12"/>
      <c r="AW25" s="12"/>
      <c r="AX25" s="12"/>
      <c r="AY25" s="12"/>
      <c r="AZ25" s="12"/>
      <c r="BA25" s="52"/>
      <c r="BB25" s="20"/>
      <c r="BD25" s="52"/>
      <c r="BE25" s="5"/>
      <c r="BF25" s="48"/>
      <c r="BG25" s="48"/>
      <c r="BH25" s="48"/>
      <c r="BI25" s="52"/>
      <c r="BJ25" s="52"/>
      <c r="BK25" s="52"/>
      <c r="BL25" s="52"/>
      <c r="BM25" s="52"/>
      <c r="BN25" s="52"/>
      <c r="BO25" s="52"/>
      <c r="BP25" s="20"/>
      <c r="BR25" s="12"/>
      <c r="BS25" s="5"/>
      <c r="BT25" s="48"/>
      <c r="BU25" s="48"/>
      <c r="BV25" s="48"/>
      <c r="BW25" s="52"/>
      <c r="BX25" s="52"/>
      <c r="BY25" s="52"/>
      <c r="BZ25" s="52"/>
      <c r="CA25" s="52"/>
      <c r="CB25" s="52"/>
      <c r="CC25" s="52"/>
      <c r="CD25" s="20"/>
      <c r="CF25" s="52"/>
      <c r="CG25" s="5"/>
      <c r="CH25" s="129">
        <f>SUM(L25,Z25,AN25,BB25,BP25,CD25)</f>
        <v>0</v>
      </c>
    </row>
    <row r="26" spans="1:88">
      <c r="A26" s="26"/>
      <c r="B26" s="26"/>
      <c r="C26" s="26"/>
      <c r="D26" s="26"/>
      <c r="E26" s="26"/>
      <c r="F26" s="5"/>
      <c r="G26" s="5"/>
      <c r="H26" s="5"/>
      <c r="I26" s="5"/>
      <c r="J26" s="5"/>
      <c r="K26" s="5"/>
      <c r="L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8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F26" s="5"/>
      <c r="CG26" s="5"/>
    </row>
    <row r="27" spans="1:88">
      <c r="A27" s="39" t="s">
        <v>98</v>
      </c>
      <c r="B27" s="26"/>
      <c r="C27" s="26"/>
      <c r="D27" s="26"/>
      <c r="E27" s="26"/>
      <c r="F27" s="5"/>
      <c r="G27" s="5"/>
      <c r="H27" s="5"/>
      <c r="I27" s="5"/>
      <c r="J27" s="5"/>
      <c r="K27" s="5"/>
      <c r="L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8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F27" s="5"/>
      <c r="CG27" s="5"/>
    </row>
    <row r="28" spans="1:88">
      <c r="A28" s="39"/>
      <c r="B28" s="26"/>
      <c r="C28" s="26"/>
      <c r="D28" s="26"/>
      <c r="E28" s="26"/>
      <c r="F28" s="5"/>
      <c r="G28" s="5"/>
      <c r="H28" s="5"/>
      <c r="I28" s="5"/>
      <c r="J28" s="5"/>
      <c r="K28" s="5"/>
      <c r="L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8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F28" s="5"/>
      <c r="CG28" s="5"/>
    </row>
    <row r="29" spans="1:88" ht="15" thickBot="1">
      <c r="A29" s="296" t="s">
        <v>50</v>
      </c>
      <c r="B29" s="296"/>
      <c r="C29" s="42"/>
      <c r="D29" s="42"/>
      <c r="E29" s="26"/>
      <c r="F29" s="5"/>
      <c r="G29" s="5"/>
      <c r="H29" s="5"/>
      <c r="I29" s="5"/>
      <c r="J29" s="5"/>
      <c r="K29" s="5"/>
      <c r="L29" s="48" t="s">
        <v>51</v>
      </c>
      <c r="N29" s="5"/>
      <c r="O29" s="5"/>
      <c r="S29" s="5"/>
      <c r="T29" s="5"/>
      <c r="U29" s="5"/>
      <c r="V29" s="5"/>
      <c r="W29" s="5"/>
      <c r="X29" s="5"/>
      <c r="Y29" s="5"/>
      <c r="Z29" s="48" t="s">
        <v>51</v>
      </c>
      <c r="AB29" s="5"/>
      <c r="AC29" s="5"/>
      <c r="AG29" s="5"/>
      <c r="AH29" s="5"/>
      <c r="AI29" s="5"/>
      <c r="AJ29" s="5"/>
      <c r="AK29" s="5"/>
      <c r="AL29" s="5"/>
      <c r="AM29" s="5"/>
      <c r="AN29" s="48" t="s">
        <v>51</v>
      </c>
      <c r="AP29" s="5"/>
      <c r="AQ29" s="5"/>
      <c r="AU29" s="5"/>
      <c r="AV29" s="5"/>
      <c r="AW29" s="5"/>
      <c r="AX29" s="5"/>
      <c r="AY29" s="5"/>
      <c r="AZ29" s="5"/>
      <c r="BA29" s="5"/>
      <c r="BB29" s="48" t="s">
        <v>51</v>
      </c>
      <c r="BD29" s="5"/>
      <c r="BE29" s="5"/>
      <c r="BI29" s="5"/>
      <c r="BJ29" s="5"/>
      <c r="BK29" s="5"/>
      <c r="BL29" s="5"/>
      <c r="BM29" s="5"/>
      <c r="BN29" s="5"/>
      <c r="BO29" s="5"/>
      <c r="BP29" s="48" t="s">
        <v>51</v>
      </c>
      <c r="BR29" s="5"/>
      <c r="BS29" s="5"/>
      <c r="BW29" s="5"/>
      <c r="BX29" s="5"/>
      <c r="BY29" s="5"/>
      <c r="BZ29" s="5"/>
      <c r="CA29" s="5"/>
      <c r="CB29" s="5"/>
      <c r="CC29" s="5"/>
      <c r="CD29" s="48" t="s">
        <v>51</v>
      </c>
      <c r="CF29" s="5"/>
      <c r="CG29" s="5"/>
    </row>
    <row r="30" spans="1:88">
      <c r="A30" s="342"/>
      <c r="B30" s="343"/>
      <c r="E30" s="5"/>
      <c r="F30" s="5"/>
      <c r="G30" s="5"/>
      <c r="H30" s="5"/>
      <c r="I30" s="5"/>
      <c r="J30" s="5"/>
      <c r="K30" s="5"/>
      <c r="L30" s="204"/>
      <c r="N30" s="5"/>
      <c r="O30" s="5"/>
      <c r="S30" s="5"/>
      <c r="T30" s="5"/>
      <c r="U30" s="5"/>
      <c r="V30" s="5"/>
      <c r="W30" s="5"/>
      <c r="X30" s="5"/>
      <c r="Y30" s="5"/>
      <c r="Z30" s="204"/>
      <c r="AB30" s="5"/>
      <c r="AC30" s="5"/>
      <c r="AG30" s="5"/>
      <c r="AH30" s="6"/>
      <c r="AI30" s="5"/>
      <c r="AJ30" s="5"/>
      <c r="AK30" s="5"/>
      <c r="AL30" s="5"/>
      <c r="AM30" s="5"/>
      <c r="AN30" s="204"/>
      <c r="AP30" s="5"/>
      <c r="AQ30" s="5"/>
      <c r="AU30" s="5"/>
      <c r="AV30" s="6"/>
      <c r="AW30" s="5"/>
      <c r="AX30" s="5"/>
      <c r="AY30" s="5"/>
      <c r="AZ30" s="5"/>
      <c r="BA30" s="5"/>
      <c r="BB30" s="204"/>
      <c r="BD30" s="5"/>
      <c r="BE30" s="5"/>
      <c r="BI30" s="5"/>
      <c r="BJ30" s="6"/>
      <c r="BK30" s="5"/>
      <c r="BL30" s="5"/>
      <c r="BM30" s="5"/>
      <c r="BN30" s="5"/>
      <c r="BO30" s="5"/>
      <c r="BP30" s="204"/>
      <c r="BR30" s="5"/>
      <c r="BS30" s="5"/>
      <c r="BW30" s="5"/>
      <c r="BX30" s="6"/>
      <c r="BY30" s="5"/>
      <c r="BZ30" s="5"/>
      <c r="CA30" s="5"/>
      <c r="CB30" s="5"/>
      <c r="CC30" s="5"/>
      <c r="CD30" s="204"/>
      <c r="CF30" s="5"/>
      <c r="CG30" s="5"/>
      <c r="CH30" s="129">
        <f t="shared" ref="CH30:CH40" si="53">SUM(L30,Z30,AN30,BB30,BP30,CD30)</f>
        <v>0</v>
      </c>
    </row>
    <row r="31" spans="1:88">
      <c r="A31" s="344"/>
      <c r="B31" s="345"/>
      <c r="E31" s="5"/>
      <c r="F31" s="5"/>
      <c r="G31" s="5"/>
      <c r="H31" s="5"/>
      <c r="I31" s="5"/>
      <c r="J31" s="5"/>
      <c r="K31" s="5"/>
      <c r="L31" s="205"/>
      <c r="N31" s="5"/>
      <c r="O31" s="5"/>
      <c r="S31" s="5"/>
      <c r="T31" s="5"/>
      <c r="U31" s="5"/>
      <c r="V31" s="5"/>
      <c r="W31" s="5"/>
      <c r="X31" s="5"/>
      <c r="Y31" s="5"/>
      <c r="Z31" s="205"/>
      <c r="AB31" s="5"/>
      <c r="AC31" s="5"/>
      <c r="AG31" s="5"/>
      <c r="AH31" s="6"/>
      <c r="AI31" s="5"/>
      <c r="AJ31" s="5"/>
      <c r="AK31" s="5"/>
      <c r="AL31" s="5"/>
      <c r="AM31" s="5"/>
      <c r="AN31" s="205"/>
      <c r="AP31" s="5"/>
      <c r="AQ31" s="5"/>
      <c r="AU31" s="5"/>
      <c r="AV31" s="6"/>
      <c r="AW31" s="5"/>
      <c r="AX31" s="5"/>
      <c r="AY31" s="5"/>
      <c r="AZ31" s="5"/>
      <c r="BA31" s="5"/>
      <c r="BB31" s="205"/>
      <c r="BD31" s="5"/>
      <c r="BE31" s="5"/>
      <c r="BI31" s="5"/>
      <c r="BJ31" s="6"/>
      <c r="BK31" s="5"/>
      <c r="BL31" s="5"/>
      <c r="BM31" s="5"/>
      <c r="BN31" s="5"/>
      <c r="BO31" s="5"/>
      <c r="BP31" s="205"/>
      <c r="BR31" s="5"/>
      <c r="BS31" s="5"/>
      <c r="BW31" s="5"/>
      <c r="BX31" s="6"/>
      <c r="BY31" s="5"/>
      <c r="BZ31" s="5"/>
      <c r="CA31" s="5"/>
      <c r="CB31" s="5"/>
      <c r="CC31" s="5"/>
      <c r="CD31" s="205"/>
      <c r="CF31" s="5"/>
      <c r="CG31" s="5"/>
      <c r="CH31" s="129">
        <f t="shared" si="53"/>
        <v>0</v>
      </c>
    </row>
    <row r="32" spans="1:88">
      <c r="A32" s="344"/>
      <c r="B32" s="345"/>
      <c r="C32" s="5"/>
      <c r="D32" s="5"/>
      <c r="E32" s="5"/>
      <c r="F32" s="5"/>
      <c r="G32" s="5"/>
      <c r="H32" s="5"/>
      <c r="I32" s="5"/>
      <c r="J32" s="5"/>
      <c r="K32" s="5"/>
      <c r="L32" s="205"/>
      <c r="N32" s="5"/>
      <c r="O32" s="5"/>
      <c r="S32" s="5"/>
      <c r="T32" s="5"/>
      <c r="U32" s="5"/>
      <c r="V32" s="5"/>
      <c r="W32" s="5"/>
      <c r="X32" s="5"/>
      <c r="Y32" s="5"/>
      <c r="Z32" s="205"/>
      <c r="AB32" s="5"/>
      <c r="AC32" s="5"/>
      <c r="AG32" s="5"/>
      <c r="AH32" s="6"/>
      <c r="AI32" s="5"/>
      <c r="AJ32" s="5"/>
      <c r="AK32" s="5"/>
      <c r="AL32" s="5"/>
      <c r="AM32" s="5"/>
      <c r="AN32" s="205"/>
      <c r="AP32" s="5"/>
      <c r="AQ32" s="5"/>
      <c r="AU32" s="5"/>
      <c r="AV32" s="6"/>
      <c r="AW32" s="5"/>
      <c r="AX32" s="5"/>
      <c r="AY32" s="5"/>
      <c r="AZ32" s="5"/>
      <c r="BA32" s="5"/>
      <c r="BB32" s="205"/>
      <c r="BD32" s="5"/>
      <c r="BE32" s="5"/>
      <c r="BI32" s="5"/>
      <c r="BJ32" s="6"/>
      <c r="BK32" s="5"/>
      <c r="BL32" s="5"/>
      <c r="BM32" s="5"/>
      <c r="BN32" s="5"/>
      <c r="BO32" s="5"/>
      <c r="BP32" s="205"/>
      <c r="BR32" s="5"/>
      <c r="BS32" s="5"/>
      <c r="BW32" s="5"/>
      <c r="BX32" s="6"/>
      <c r="BY32" s="5"/>
      <c r="BZ32" s="5"/>
      <c r="CA32" s="5"/>
      <c r="CB32" s="5"/>
      <c r="CC32" s="5"/>
      <c r="CD32" s="205"/>
      <c r="CF32" s="5"/>
      <c r="CG32" s="5"/>
      <c r="CH32" s="129">
        <f t="shared" si="53"/>
        <v>0</v>
      </c>
    </row>
    <row r="33" spans="1:86">
      <c r="A33" s="344"/>
      <c r="B33" s="345"/>
      <c r="C33" s="5"/>
      <c r="D33" s="5"/>
      <c r="E33" s="5"/>
      <c r="F33" s="5"/>
      <c r="G33" s="5"/>
      <c r="H33" s="5"/>
      <c r="I33" s="5"/>
      <c r="J33" s="5"/>
      <c r="K33" s="5"/>
      <c r="L33" s="205"/>
      <c r="N33" s="5"/>
      <c r="O33" s="5"/>
      <c r="S33" s="5"/>
      <c r="T33" s="5"/>
      <c r="U33" s="5"/>
      <c r="V33" s="5"/>
      <c r="W33" s="5"/>
      <c r="X33" s="5"/>
      <c r="Y33" s="5"/>
      <c r="Z33" s="205"/>
      <c r="AB33" s="5"/>
      <c r="AC33" s="5"/>
      <c r="AG33" s="5"/>
      <c r="AH33" s="6"/>
      <c r="AI33" s="5"/>
      <c r="AJ33" s="5"/>
      <c r="AK33" s="5"/>
      <c r="AL33" s="5"/>
      <c r="AM33" s="5"/>
      <c r="AN33" s="205"/>
      <c r="AP33" s="5"/>
      <c r="AQ33" s="5"/>
      <c r="AU33" s="5"/>
      <c r="AV33" s="6"/>
      <c r="AW33" s="5"/>
      <c r="AX33" s="5"/>
      <c r="AY33" s="5"/>
      <c r="AZ33" s="5"/>
      <c r="BA33" s="5"/>
      <c r="BB33" s="205"/>
      <c r="BD33" s="5"/>
      <c r="BE33" s="5"/>
      <c r="BI33" s="5"/>
      <c r="BJ33" s="6"/>
      <c r="BK33" s="5"/>
      <c r="BL33" s="5"/>
      <c r="BM33" s="5"/>
      <c r="BN33" s="5"/>
      <c r="BO33" s="5"/>
      <c r="BP33" s="205"/>
      <c r="BR33" s="5"/>
      <c r="BS33" s="5"/>
      <c r="BW33" s="5"/>
      <c r="BX33" s="6"/>
      <c r="BY33" s="5"/>
      <c r="BZ33" s="5"/>
      <c r="CA33" s="5"/>
      <c r="CB33" s="5"/>
      <c r="CC33" s="5"/>
      <c r="CD33" s="205"/>
      <c r="CF33" s="5"/>
      <c r="CG33" s="5"/>
      <c r="CH33" s="129">
        <f t="shared" si="53"/>
        <v>0</v>
      </c>
    </row>
    <row r="34" spans="1:86">
      <c r="A34" s="344"/>
      <c r="B34" s="345"/>
      <c r="C34" s="5"/>
      <c r="D34" s="5"/>
      <c r="E34" s="5"/>
      <c r="F34" s="5"/>
      <c r="G34" s="5"/>
      <c r="H34" s="5"/>
      <c r="I34" s="5"/>
      <c r="J34" s="5"/>
      <c r="K34" s="5"/>
      <c r="L34" s="205"/>
      <c r="N34" s="5"/>
      <c r="O34" s="5"/>
      <c r="S34" s="5"/>
      <c r="T34" s="5"/>
      <c r="U34" s="5"/>
      <c r="V34" s="5"/>
      <c r="W34" s="5"/>
      <c r="X34" s="5"/>
      <c r="Y34" s="5"/>
      <c r="Z34" s="205"/>
      <c r="AB34" s="5"/>
      <c r="AC34" s="5"/>
      <c r="AG34" s="5"/>
      <c r="AH34" s="6"/>
      <c r="AI34" s="5"/>
      <c r="AJ34" s="5"/>
      <c r="AK34" s="5"/>
      <c r="AL34" s="5"/>
      <c r="AM34" s="5"/>
      <c r="AN34" s="205"/>
      <c r="AP34" s="5"/>
      <c r="AQ34" s="5"/>
      <c r="AU34" s="5"/>
      <c r="AV34" s="6"/>
      <c r="AW34" s="5"/>
      <c r="AX34" s="5"/>
      <c r="AY34" s="5"/>
      <c r="AZ34" s="5"/>
      <c r="BA34" s="5"/>
      <c r="BB34" s="205"/>
      <c r="BD34" s="5"/>
      <c r="BE34" s="5"/>
      <c r="BI34" s="5"/>
      <c r="BJ34" s="6"/>
      <c r="BK34" s="5"/>
      <c r="BL34" s="5"/>
      <c r="BM34" s="5"/>
      <c r="BN34" s="5"/>
      <c r="BO34" s="5"/>
      <c r="BP34" s="205"/>
      <c r="BR34" s="5"/>
      <c r="BS34" s="5"/>
      <c r="BW34" s="5"/>
      <c r="BX34" s="6"/>
      <c r="BY34" s="5"/>
      <c r="BZ34" s="5"/>
      <c r="CA34" s="5"/>
      <c r="CB34" s="5"/>
      <c r="CC34" s="5"/>
      <c r="CD34" s="205"/>
      <c r="CF34" s="5"/>
      <c r="CG34" s="5"/>
      <c r="CH34" s="129">
        <f t="shared" si="53"/>
        <v>0</v>
      </c>
    </row>
    <row r="35" spans="1:86">
      <c r="A35" s="344"/>
      <c r="B35" s="345"/>
      <c r="C35" s="5"/>
      <c r="D35" s="5"/>
      <c r="E35" s="5"/>
      <c r="F35" s="5"/>
      <c r="G35" s="5"/>
      <c r="H35" s="5"/>
      <c r="I35" s="5"/>
      <c r="J35" s="5"/>
      <c r="K35" s="5"/>
      <c r="L35" s="205"/>
      <c r="N35" s="5"/>
      <c r="O35" s="5"/>
      <c r="S35" s="5"/>
      <c r="T35" s="5"/>
      <c r="U35" s="5"/>
      <c r="V35" s="5"/>
      <c r="W35" s="5"/>
      <c r="X35" s="5"/>
      <c r="Y35" s="5"/>
      <c r="Z35" s="205"/>
      <c r="AB35" s="5"/>
      <c r="AC35" s="5"/>
      <c r="AG35" s="5"/>
      <c r="AH35" s="6"/>
      <c r="AI35" s="5"/>
      <c r="AJ35" s="5"/>
      <c r="AK35" s="5"/>
      <c r="AL35" s="5"/>
      <c r="AM35" s="5"/>
      <c r="AN35" s="205"/>
      <c r="AP35" s="5"/>
      <c r="AQ35" s="5"/>
      <c r="AU35" s="5"/>
      <c r="AV35" s="6"/>
      <c r="AW35" s="5"/>
      <c r="AX35" s="5"/>
      <c r="AY35" s="5"/>
      <c r="AZ35" s="5"/>
      <c r="BA35" s="5"/>
      <c r="BB35" s="205"/>
      <c r="BD35" s="5"/>
      <c r="BE35" s="5"/>
      <c r="BI35" s="5"/>
      <c r="BJ35" s="6"/>
      <c r="BK35" s="5"/>
      <c r="BL35" s="5"/>
      <c r="BM35" s="5"/>
      <c r="BN35" s="5"/>
      <c r="BO35" s="5"/>
      <c r="BP35" s="205"/>
      <c r="BR35" s="5"/>
      <c r="BS35" s="5"/>
      <c r="BW35" s="5"/>
      <c r="BX35" s="6"/>
      <c r="BY35" s="5"/>
      <c r="BZ35" s="5"/>
      <c r="CA35" s="5"/>
      <c r="CB35" s="5"/>
      <c r="CC35" s="5"/>
      <c r="CD35" s="205"/>
      <c r="CF35" s="5"/>
      <c r="CG35" s="5"/>
      <c r="CH35" s="129">
        <f t="shared" si="53"/>
        <v>0</v>
      </c>
    </row>
    <row r="36" spans="1:86">
      <c r="A36" s="344"/>
      <c r="B36" s="345"/>
      <c r="C36" s="5"/>
      <c r="D36" s="5"/>
      <c r="E36" s="5"/>
      <c r="F36" s="5"/>
      <c r="G36" s="5"/>
      <c r="H36" s="5"/>
      <c r="I36" s="5"/>
      <c r="J36" s="5"/>
      <c r="K36" s="5"/>
      <c r="L36" s="205"/>
      <c r="N36" s="5"/>
      <c r="O36" s="5"/>
      <c r="S36" s="5"/>
      <c r="T36" s="5"/>
      <c r="U36" s="5"/>
      <c r="V36" s="5"/>
      <c r="W36" s="5"/>
      <c r="X36" s="5"/>
      <c r="Y36" s="5"/>
      <c r="Z36" s="205"/>
      <c r="AB36" s="5"/>
      <c r="AC36" s="5"/>
      <c r="AG36" s="5"/>
      <c r="AH36" s="6"/>
      <c r="AI36" s="5"/>
      <c r="AJ36" s="5"/>
      <c r="AK36" s="5"/>
      <c r="AL36" s="5"/>
      <c r="AM36" s="5"/>
      <c r="AN36" s="205"/>
      <c r="AP36" s="5"/>
      <c r="AQ36" s="5"/>
      <c r="AU36" s="5"/>
      <c r="AV36" s="6"/>
      <c r="AW36" s="5"/>
      <c r="AX36" s="5"/>
      <c r="AY36" s="5"/>
      <c r="AZ36" s="5"/>
      <c r="BA36" s="5"/>
      <c r="BB36" s="205"/>
      <c r="BD36" s="5"/>
      <c r="BE36" s="5"/>
      <c r="BI36" s="5"/>
      <c r="BJ36" s="6"/>
      <c r="BK36" s="5"/>
      <c r="BL36" s="5"/>
      <c r="BM36" s="5"/>
      <c r="BN36" s="5"/>
      <c r="BO36" s="5"/>
      <c r="BP36" s="205"/>
      <c r="BR36" s="5"/>
      <c r="BS36" s="5"/>
      <c r="BW36" s="5"/>
      <c r="BX36" s="6"/>
      <c r="BY36" s="5"/>
      <c r="BZ36" s="5"/>
      <c r="CA36" s="5"/>
      <c r="CB36" s="5"/>
      <c r="CC36" s="5"/>
      <c r="CD36" s="205"/>
      <c r="CF36" s="5"/>
      <c r="CG36" s="5"/>
      <c r="CH36" s="129">
        <f t="shared" si="53"/>
        <v>0</v>
      </c>
    </row>
    <row r="37" spans="1:86">
      <c r="A37" s="344"/>
      <c r="B37" s="345"/>
      <c r="C37" s="5"/>
      <c r="D37" s="5"/>
      <c r="E37" s="5"/>
      <c r="F37" s="5"/>
      <c r="G37" s="5"/>
      <c r="H37" s="5"/>
      <c r="I37" s="5"/>
      <c r="J37" s="5"/>
      <c r="K37" s="5"/>
      <c r="L37" s="205"/>
      <c r="N37" s="5"/>
      <c r="O37" s="5"/>
      <c r="S37" s="5"/>
      <c r="T37" s="5"/>
      <c r="U37" s="5"/>
      <c r="V37" s="5"/>
      <c r="W37" s="5"/>
      <c r="X37" s="5"/>
      <c r="Y37" s="5"/>
      <c r="Z37" s="205"/>
      <c r="AB37" s="5"/>
      <c r="AC37" s="5"/>
      <c r="AG37" s="5"/>
      <c r="AH37" s="6"/>
      <c r="AI37" s="5"/>
      <c r="AJ37" s="5"/>
      <c r="AK37" s="5"/>
      <c r="AL37" s="5"/>
      <c r="AM37" s="5"/>
      <c r="AN37" s="205"/>
      <c r="AP37" s="5"/>
      <c r="AQ37" s="5"/>
      <c r="AU37" s="5"/>
      <c r="AV37" s="6"/>
      <c r="AW37" s="5"/>
      <c r="AX37" s="5"/>
      <c r="AY37" s="5"/>
      <c r="AZ37" s="5"/>
      <c r="BA37" s="5"/>
      <c r="BB37" s="205"/>
      <c r="BD37" s="5"/>
      <c r="BE37" s="5"/>
      <c r="BI37" s="5"/>
      <c r="BJ37" s="6"/>
      <c r="BK37" s="5"/>
      <c r="BL37" s="5"/>
      <c r="BM37" s="5"/>
      <c r="BN37" s="5"/>
      <c r="BO37" s="5"/>
      <c r="BP37" s="205"/>
      <c r="BR37" s="5"/>
      <c r="BS37" s="5"/>
      <c r="BW37" s="5"/>
      <c r="BX37" s="6"/>
      <c r="BY37" s="5"/>
      <c r="BZ37" s="5"/>
      <c r="CA37" s="5"/>
      <c r="CB37" s="5"/>
      <c r="CC37" s="5"/>
      <c r="CD37" s="205"/>
      <c r="CF37" s="5"/>
      <c r="CG37" s="5"/>
      <c r="CH37" s="129">
        <f t="shared" si="53"/>
        <v>0</v>
      </c>
    </row>
    <row r="38" spans="1:86">
      <c r="A38" s="344"/>
      <c r="B38" s="345"/>
      <c r="C38" s="5"/>
      <c r="D38" s="5"/>
      <c r="E38" s="5"/>
      <c r="F38" s="5"/>
      <c r="G38" s="5"/>
      <c r="H38" s="5"/>
      <c r="I38" s="5"/>
      <c r="J38" s="5"/>
      <c r="K38" s="5"/>
      <c r="L38" s="205"/>
      <c r="N38" s="5"/>
      <c r="O38" s="5"/>
      <c r="S38" s="5"/>
      <c r="T38" s="5"/>
      <c r="U38" s="5"/>
      <c r="V38" s="5"/>
      <c r="W38" s="5"/>
      <c r="X38" s="5"/>
      <c r="Y38" s="5"/>
      <c r="Z38" s="205"/>
      <c r="AB38" s="5"/>
      <c r="AC38" s="5"/>
      <c r="AG38" s="5"/>
      <c r="AH38" s="6"/>
      <c r="AI38" s="5"/>
      <c r="AJ38" s="5"/>
      <c r="AK38" s="5"/>
      <c r="AL38" s="5"/>
      <c r="AM38" s="5"/>
      <c r="AN38" s="205"/>
      <c r="AP38" s="5"/>
      <c r="AQ38" s="5"/>
      <c r="AU38" s="5"/>
      <c r="AV38" s="6"/>
      <c r="AW38" s="5"/>
      <c r="AX38" s="5"/>
      <c r="AY38" s="5"/>
      <c r="AZ38" s="5"/>
      <c r="BA38" s="5"/>
      <c r="BB38" s="205"/>
      <c r="BD38" s="5"/>
      <c r="BE38" s="5"/>
      <c r="BI38" s="5"/>
      <c r="BJ38" s="6"/>
      <c r="BK38" s="5"/>
      <c r="BL38" s="5"/>
      <c r="BM38" s="5"/>
      <c r="BN38" s="5"/>
      <c r="BO38" s="5"/>
      <c r="BP38" s="205"/>
      <c r="BR38" s="5"/>
      <c r="BS38" s="5"/>
      <c r="BW38" s="5"/>
      <c r="BX38" s="6"/>
      <c r="BY38" s="5"/>
      <c r="BZ38" s="5"/>
      <c r="CA38" s="5"/>
      <c r="CB38" s="5"/>
      <c r="CC38" s="5"/>
      <c r="CD38" s="205"/>
      <c r="CF38" s="5"/>
      <c r="CG38" s="5"/>
      <c r="CH38" s="129">
        <f t="shared" si="53"/>
        <v>0</v>
      </c>
    </row>
    <row r="39" spans="1:86" ht="15" thickBot="1">
      <c r="A39" s="346"/>
      <c r="B39" s="347"/>
      <c r="C39" s="5"/>
      <c r="D39" s="5"/>
      <c r="E39" s="5"/>
      <c r="F39" s="5"/>
      <c r="G39" s="5"/>
      <c r="H39" s="5"/>
      <c r="I39" s="5"/>
      <c r="J39" s="5"/>
      <c r="K39" s="5"/>
      <c r="L39" s="206"/>
      <c r="N39" s="5"/>
      <c r="O39" s="5"/>
      <c r="S39" s="5"/>
      <c r="T39" s="5"/>
      <c r="U39" s="5"/>
      <c r="V39" s="5"/>
      <c r="W39" s="5"/>
      <c r="X39" s="5"/>
      <c r="Y39" s="5"/>
      <c r="Z39" s="206"/>
      <c r="AB39" s="5"/>
      <c r="AC39" s="5"/>
      <c r="AG39" s="5"/>
      <c r="AH39" s="6"/>
      <c r="AI39" s="5"/>
      <c r="AJ39" s="5"/>
      <c r="AK39" s="5"/>
      <c r="AL39" s="5"/>
      <c r="AM39" s="5"/>
      <c r="AN39" s="206"/>
      <c r="AP39" s="5"/>
      <c r="AQ39" s="5"/>
      <c r="AU39" s="5"/>
      <c r="AV39" s="6"/>
      <c r="AW39" s="5"/>
      <c r="AX39" s="5"/>
      <c r="AY39" s="5"/>
      <c r="AZ39" s="5"/>
      <c r="BA39" s="5"/>
      <c r="BB39" s="206"/>
      <c r="BD39" s="5"/>
      <c r="BE39" s="5"/>
      <c r="BI39" s="5"/>
      <c r="BJ39" s="6"/>
      <c r="BK39" s="5"/>
      <c r="BL39" s="5"/>
      <c r="BM39" s="5"/>
      <c r="BN39" s="5"/>
      <c r="BO39" s="5"/>
      <c r="BP39" s="206"/>
      <c r="BR39" s="5"/>
      <c r="BS39" s="5"/>
      <c r="BW39" s="5"/>
      <c r="BX39" s="6"/>
      <c r="BY39" s="5"/>
      <c r="BZ39" s="5"/>
      <c r="CA39" s="5"/>
      <c r="CB39" s="5"/>
      <c r="CC39" s="5"/>
      <c r="CD39" s="206"/>
      <c r="CF39" s="5"/>
      <c r="CG39" s="5"/>
      <c r="CH39" s="129">
        <f t="shared" si="53"/>
        <v>0</v>
      </c>
    </row>
    <row r="40" spans="1:86" ht="15" thickBot="1">
      <c r="A40" s="323" t="s">
        <v>52</v>
      </c>
      <c r="B40" s="325"/>
      <c r="C40"/>
      <c r="D40"/>
      <c r="E40" s="5"/>
      <c r="F40" s="5"/>
      <c r="G40" s="5"/>
      <c r="H40" s="5"/>
      <c r="I40" s="5"/>
      <c r="J40" s="5"/>
      <c r="K40" s="26"/>
      <c r="L40" s="18">
        <f>SUM(L30:L39)</f>
        <v>0</v>
      </c>
      <c r="N40" s="26"/>
      <c r="O40" s="26"/>
      <c r="P40"/>
      <c r="Q40"/>
      <c r="R40"/>
      <c r="S40" s="26"/>
      <c r="T40" s="26"/>
      <c r="U40" s="26"/>
      <c r="V40" s="26"/>
      <c r="W40" s="26"/>
      <c r="X40" s="26"/>
      <c r="Y40" s="26"/>
      <c r="Z40" s="18">
        <f>SUM(Z30:Z39)</f>
        <v>0</v>
      </c>
      <c r="AB40" s="26"/>
      <c r="AC40" s="26"/>
      <c r="AD40"/>
      <c r="AE40"/>
      <c r="AF40"/>
      <c r="AG40" s="26"/>
      <c r="AH40" s="25"/>
      <c r="AI40" s="26"/>
      <c r="AJ40" s="26"/>
      <c r="AK40" s="26"/>
      <c r="AL40" s="26"/>
      <c r="AM40" s="26"/>
      <c r="AN40" s="18">
        <f>SUM(AN30:AN39)</f>
        <v>0</v>
      </c>
      <c r="AP40" s="26"/>
      <c r="AQ40" s="26"/>
      <c r="AR40"/>
      <c r="AS40"/>
      <c r="AT40"/>
      <c r="AU40" s="26"/>
      <c r="AV40" s="25"/>
      <c r="AW40" s="26"/>
      <c r="AX40" s="26"/>
      <c r="AY40" s="26"/>
      <c r="AZ40" s="26"/>
      <c r="BA40" s="26"/>
      <c r="BB40" s="18">
        <f>SUM(BB30:BB39)</f>
        <v>0</v>
      </c>
      <c r="BD40" s="26"/>
      <c r="BE40" s="26"/>
      <c r="BF40"/>
      <c r="BG40"/>
      <c r="BH40"/>
      <c r="BI40" s="26"/>
      <c r="BJ40" s="25"/>
      <c r="BK40" s="26"/>
      <c r="BL40" s="26"/>
      <c r="BM40" s="26"/>
      <c r="BN40" s="26"/>
      <c r="BO40" s="26"/>
      <c r="BP40" s="18">
        <f>SUM(BP30:BP39)</f>
        <v>0</v>
      </c>
      <c r="BR40" s="26"/>
      <c r="BS40" s="26"/>
      <c r="BT40"/>
      <c r="BU40"/>
      <c r="BV40"/>
      <c r="BW40" s="26"/>
      <c r="BX40" s="25"/>
      <c r="BY40" s="26"/>
      <c r="BZ40" s="26"/>
      <c r="CA40" s="26"/>
      <c r="CB40" s="26"/>
      <c r="CC40" s="26"/>
      <c r="CD40" s="18">
        <f>SUM(CD30:CD39)</f>
        <v>0</v>
      </c>
      <c r="CF40" s="26"/>
      <c r="CG40" s="26"/>
      <c r="CH40" s="129">
        <f t="shared" si="53"/>
        <v>0</v>
      </c>
    </row>
    <row r="41" spans="1:86">
      <c r="A41" s="26"/>
      <c r="B41" s="26"/>
      <c r="C41" s="26"/>
      <c r="D41" s="26"/>
      <c r="E41" s="5"/>
      <c r="F41" s="5"/>
      <c r="G41" s="5"/>
      <c r="H41" s="5"/>
      <c r="I41" s="5"/>
      <c r="J41" s="5"/>
      <c r="K41" s="26"/>
      <c r="L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6"/>
      <c r="AC41" s="26"/>
      <c r="AD41" s="26"/>
      <c r="AE41" s="26"/>
      <c r="AF41" s="26"/>
      <c r="AG41" s="26"/>
      <c r="AH41" s="25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5"/>
      <c r="AW41" s="26"/>
      <c r="AX41" s="26"/>
      <c r="AY41" s="26"/>
      <c r="AZ41" s="26"/>
      <c r="BA41" s="26"/>
      <c r="BB41" s="26"/>
      <c r="BD41" s="26"/>
      <c r="BE41" s="26"/>
      <c r="BF41" s="26"/>
      <c r="BG41" s="26"/>
      <c r="BH41" s="26"/>
      <c r="BI41" s="26"/>
      <c r="BJ41" s="25"/>
      <c r="BK41" s="26"/>
      <c r="BL41" s="26"/>
      <c r="BM41" s="26"/>
      <c r="BN41" s="26"/>
      <c r="BO41" s="26"/>
      <c r="BP41" s="26"/>
      <c r="BR41" s="26"/>
      <c r="BS41" s="26"/>
      <c r="BT41" s="26"/>
      <c r="BU41" s="26"/>
      <c r="BV41" s="26"/>
      <c r="BW41" s="26"/>
      <c r="BX41" s="25"/>
      <c r="BY41" s="26"/>
      <c r="BZ41" s="26"/>
      <c r="CA41" s="26"/>
      <c r="CB41" s="26"/>
      <c r="CC41" s="26"/>
      <c r="CD41" s="26"/>
      <c r="CF41" s="26"/>
      <c r="CG41" s="26"/>
    </row>
    <row r="42" spans="1:86">
      <c r="E42" s="52"/>
    </row>
    <row r="43" spans="1:86" s="263" customFormat="1" ht="15" thickBot="1">
      <c r="A43" s="261" t="s">
        <v>99</v>
      </c>
      <c r="B43" s="262"/>
      <c r="AA43" s="264"/>
    </row>
    <row r="44" spans="1:86" ht="19.5" customHeight="1" thickBot="1">
      <c r="A44" s="32" t="s">
        <v>54</v>
      </c>
      <c r="B44" s="26"/>
      <c r="C44" s="26"/>
      <c r="D44" s="26"/>
      <c r="E44" s="26"/>
      <c r="F44" s="5"/>
      <c r="G44" s="5"/>
      <c r="H44" s="5"/>
      <c r="I44" s="5"/>
      <c r="J44" s="5"/>
      <c r="K44" s="5"/>
      <c r="L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8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F44" s="5"/>
      <c r="CG44" s="5"/>
    </row>
    <row r="45" spans="1:86" ht="46.5" customHeight="1" thickBot="1">
      <c r="A45" s="296"/>
      <c r="B45" s="296"/>
      <c r="D45" s="91" t="s">
        <v>55</v>
      </c>
      <c r="E45" s="95" t="s">
        <v>56</v>
      </c>
      <c r="G45" s="26"/>
      <c r="H45" s="26"/>
      <c r="I45" s="26"/>
      <c r="J45" s="26"/>
      <c r="K45" s="131" t="s">
        <v>24</v>
      </c>
      <c r="L45" s="94" t="s">
        <v>51</v>
      </c>
      <c r="O45" s="26"/>
      <c r="P45"/>
      <c r="R45" s="91" t="s">
        <v>55</v>
      </c>
      <c r="S45" s="95" t="s">
        <v>56</v>
      </c>
      <c r="T45" s="185"/>
      <c r="U45" s="184"/>
      <c r="V45" s="184"/>
      <c r="W45" s="184"/>
      <c r="X45" s="184"/>
      <c r="Y45" s="131" t="s">
        <v>24</v>
      </c>
      <c r="Z45" s="94" t="s">
        <v>51</v>
      </c>
      <c r="AA45" s="126"/>
      <c r="AC45" s="26"/>
      <c r="AD45"/>
      <c r="AF45" s="91" t="s">
        <v>55</v>
      </c>
      <c r="AG45" s="95" t="s">
        <v>56</v>
      </c>
      <c r="AI45" s="26"/>
      <c r="AJ45" s="26"/>
      <c r="AK45" s="26"/>
      <c r="AL45" s="26"/>
      <c r="AM45" s="131" t="s">
        <v>24</v>
      </c>
      <c r="AN45" s="94" t="s">
        <v>51</v>
      </c>
      <c r="AP45" s="26"/>
      <c r="AQ45" s="26"/>
      <c r="AR45"/>
      <c r="AT45" s="91" t="s">
        <v>55</v>
      </c>
      <c r="AU45" s="95" t="s">
        <v>56</v>
      </c>
      <c r="AW45" s="96"/>
      <c r="AX45" s="96"/>
      <c r="AY45" s="96"/>
      <c r="AZ45" s="96"/>
      <c r="BA45" s="131" t="s">
        <v>24</v>
      </c>
      <c r="BB45" s="94" t="s">
        <v>51</v>
      </c>
      <c r="BD45" s="5"/>
      <c r="BE45" s="5"/>
      <c r="BF45"/>
      <c r="BH45" s="91" t="s">
        <v>55</v>
      </c>
      <c r="BI45" s="95" t="s">
        <v>56</v>
      </c>
      <c r="BK45" s="96"/>
      <c r="BL45" s="96"/>
      <c r="BM45" s="96"/>
      <c r="BN45" s="96"/>
      <c r="BO45" s="131" t="s">
        <v>24</v>
      </c>
      <c r="BP45" s="94" t="s">
        <v>51</v>
      </c>
      <c r="BR45" s="5"/>
      <c r="BS45" s="5"/>
      <c r="BT45"/>
      <c r="BV45" s="91" t="s">
        <v>55</v>
      </c>
      <c r="BW45" s="95" t="s">
        <v>56</v>
      </c>
      <c r="BY45" s="96"/>
      <c r="BZ45" s="96"/>
      <c r="CA45" s="96"/>
      <c r="CB45" s="96"/>
      <c r="CC45" s="131" t="s">
        <v>24</v>
      </c>
      <c r="CD45" s="94" t="s">
        <v>51</v>
      </c>
      <c r="CF45" s="5"/>
      <c r="CG45" s="5"/>
    </row>
    <row r="46" spans="1:86">
      <c r="A46" s="348"/>
      <c r="B46" s="349"/>
      <c r="D46" s="69"/>
      <c r="E46" s="114"/>
      <c r="F46" s="254"/>
      <c r="G46" s="13"/>
      <c r="H46" s="13"/>
      <c r="I46" s="13"/>
      <c r="J46" s="13"/>
      <c r="K46" s="13" t="e">
        <f>(#REF!/100)*$B$11</f>
        <v>#REF!</v>
      </c>
      <c r="L46" s="14">
        <f>D46*E46</f>
        <v>0</v>
      </c>
      <c r="O46" s="26"/>
      <c r="P46"/>
      <c r="R46" s="69"/>
      <c r="S46" s="114"/>
      <c r="T46" s="254"/>
      <c r="U46" s="13"/>
      <c r="V46" s="13"/>
      <c r="W46" s="13"/>
      <c r="X46" s="13"/>
      <c r="Y46" s="13" t="e">
        <f>(#REF!/100)*$B$11</f>
        <v>#REF!</v>
      </c>
      <c r="Z46" s="14">
        <f>R46*S46</f>
        <v>0</v>
      </c>
      <c r="AC46" s="26"/>
      <c r="AD46"/>
      <c r="AF46" s="69"/>
      <c r="AG46" s="114"/>
      <c r="AH46" s="254"/>
      <c r="AI46" s="13"/>
      <c r="AJ46" s="13"/>
      <c r="AK46" s="13"/>
      <c r="AL46" s="13"/>
      <c r="AM46" s="13" t="e">
        <f>(#REF!/100)*$B$11</f>
        <v>#REF!</v>
      </c>
      <c r="AN46" s="14">
        <f>AF46*AG46</f>
        <v>0</v>
      </c>
      <c r="AP46" s="26"/>
      <c r="AQ46" s="26"/>
      <c r="AR46"/>
      <c r="AT46" s="69"/>
      <c r="AU46" s="114"/>
      <c r="AV46" s="254"/>
      <c r="AW46" s="13"/>
      <c r="AX46" s="13"/>
      <c r="AY46" s="13"/>
      <c r="AZ46" s="13"/>
      <c r="BA46" s="13" t="e">
        <f>(#REF!/100)*$B$11</f>
        <v>#REF!</v>
      </c>
      <c r="BB46" s="14">
        <f>AT46*AU46</f>
        <v>0</v>
      </c>
      <c r="BD46" s="26"/>
      <c r="BE46" s="26"/>
      <c r="BF46"/>
      <c r="BH46" s="69"/>
      <c r="BI46" s="114"/>
      <c r="BJ46" s="254"/>
      <c r="BK46" s="13"/>
      <c r="BL46" s="13"/>
      <c r="BM46" s="13"/>
      <c r="BN46" s="13"/>
      <c r="BO46" s="13" t="e">
        <f>(#REF!/100)*$B$11</f>
        <v>#REF!</v>
      </c>
      <c r="BP46" s="14">
        <f>BH46*BI46</f>
        <v>0</v>
      </c>
      <c r="BR46" s="26"/>
      <c r="BS46" s="26"/>
      <c r="BT46"/>
      <c r="BV46" s="69"/>
      <c r="BW46" s="114"/>
      <c r="BX46" s="254"/>
      <c r="BY46" s="13"/>
      <c r="BZ46" s="13"/>
      <c r="CA46" s="13"/>
      <c r="CB46" s="13"/>
      <c r="CC46" s="13" t="e">
        <f>(#REF!/100)*$B$11</f>
        <v>#REF!</v>
      </c>
      <c r="CD46" s="14">
        <f>BV46*BW46</f>
        <v>0</v>
      </c>
      <c r="CF46" s="26"/>
      <c r="CG46" s="26"/>
      <c r="CH46" s="129">
        <f t="shared" ref="CH46:CH50" si="54">SUM(L46,Z46,AN46,BB46,BP46,CD46)</f>
        <v>0</v>
      </c>
    </row>
    <row r="47" spans="1:86" ht="14.45" customHeight="1">
      <c r="A47" s="350"/>
      <c r="B47" s="351"/>
      <c r="D47" s="70"/>
      <c r="E47" s="115"/>
      <c r="F47" s="252"/>
      <c r="G47" s="1"/>
      <c r="H47" s="1"/>
      <c r="I47" s="1"/>
      <c r="J47" s="1"/>
      <c r="K47" s="1" t="e">
        <f>(#REF!/100)*$B$11</f>
        <v>#REF!</v>
      </c>
      <c r="L47" s="54">
        <f t="shared" ref="L47:L49" si="55">D47*E47</f>
        <v>0</v>
      </c>
      <c r="O47" s="26"/>
      <c r="P47"/>
      <c r="R47" s="70"/>
      <c r="S47" s="115"/>
      <c r="T47" s="252"/>
      <c r="U47" s="1"/>
      <c r="V47" s="1"/>
      <c r="W47" s="1"/>
      <c r="X47" s="1"/>
      <c r="Y47" s="1" t="e">
        <f>(#REF!/100)*$B$11</f>
        <v>#REF!</v>
      </c>
      <c r="Z47" s="54">
        <f t="shared" ref="Z47:Z49" si="56">R47*S47</f>
        <v>0</v>
      </c>
      <c r="AC47" s="26"/>
      <c r="AD47"/>
      <c r="AF47" s="70"/>
      <c r="AG47" s="115"/>
      <c r="AH47" s="252"/>
      <c r="AI47" s="1"/>
      <c r="AJ47" s="1"/>
      <c r="AK47" s="1"/>
      <c r="AL47" s="1"/>
      <c r="AM47" s="1" t="e">
        <f>(#REF!/100)*$B$11</f>
        <v>#REF!</v>
      </c>
      <c r="AN47" s="54">
        <f>AF47*AG47</f>
        <v>0</v>
      </c>
      <c r="AP47" s="26"/>
      <c r="AQ47" s="26"/>
      <c r="AR47"/>
      <c r="AT47" s="70"/>
      <c r="AU47" s="115"/>
      <c r="AV47" s="252"/>
      <c r="AW47" s="1"/>
      <c r="AX47" s="1"/>
      <c r="AY47" s="1"/>
      <c r="AZ47" s="1"/>
      <c r="BA47" s="1" t="e">
        <f>(#REF!/100)*$B$11</f>
        <v>#REF!</v>
      </c>
      <c r="BB47" s="54">
        <f>AT47*AU47</f>
        <v>0</v>
      </c>
      <c r="BD47" s="26"/>
      <c r="BE47" s="26"/>
      <c r="BF47"/>
      <c r="BH47" s="70"/>
      <c r="BI47" s="115"/>
      <c r="BJ47" s="252"/>
      <c r="BK47" s="1"/>
      <c r="BL47" s="1"/>
      <c r="BM47" s="1"/>
      <c r="BN47" s="1"/>
      <c r="BO47" s="1" t="e">
        <f>(#REF!/100)*$B$11</f>
        <v>#REF!</v>
      </c>
      <c r="BP47" s="54">
        <f>BH47*BI47</f>
        <v>0</v>
      </c>
      <c r="BR47" s="26"/>
      <c r="BS47" s="26"/>
      <c r="BT47"/>
      <c r="BV47" s="70"/>
      <c r="BW47" s="115"/>
      <c r="BX47" s="252"/>
      <c r="BY47" s="1"/>
      <c r="BZ47" s="1"/>
      <c r="CA47" s="1"/>
      <c r="CB47" s="1"/>
      <c r="CC47" s="1" t="e">
        <f>(#REF!/100)*$B$11</f>
        <v>#REF!</v>
      </c>
      <c r="CD47" s="54">
        <f>BV47*BW47</f>
        <v>0</v>
      </c>
      <c r="CF47" s="26"/>
      <c r="CG47" s="26"/>
      <c r="CH47" s="129">
        <f t="shared" si="54"/>
        <v>0</v>
      </c>
    </row>
    <row r="48" spans="1:86" ht="14.45" customHeight="1">
      <c r="A48" s="350"/>
      <c r="B48" s="351"/>
      <c r="D48" s="70"/>
      <c r="E48" s="115"/>
      <c r="F48" s="252"/>
      <c r="G48" s="1"/>
      <c r="H48" s="1"/>
      <c r="I48" s="1"/>
      <c r="J48" s="1"/>
      <c r="K48" s="1" t="e">
        <f>(#REF!/100)*$B$11</f>
        <v>#REF!</v>
      </c>
      <c r="L48" s="54">
        <f t="shared" si="55"/>
        <v>0</v>
      </c>
      <c r="O48" s="26"/>
      <c r="P48"/>
      <c r="R48" s="70"/>
      <c r="S48" s="115"/>
      <c r="T48" s="252"/>
      <c r="U48" s="1"/>
      <c r="V48" s="1"/>
      <c r="W48" s="1"/>
      <c r="X48" s="1"/>
      <c r="Y48" s="1" t="e">
        <f>(#REF!/100)*$B$11</f>
        <v>#REF!</v>
      </c>
      <c r="Z48" s="54">
        <f t="shared" si="56"/>
        <v>0</v>
      </c>
      <c r="AC48" s="26"/>
      <c r="AD48"/>
      <c r="AF48" s="70"/>
      <c r="AG48" s="115"/>
      <c r="AH48" s="252"/>
      <c r="AI48" s="1"/>
      <c r="AJ48" s="1"/>
      <c r="AK48" s="1"/>
      <c r="AL48" s="1"/>
      <c r="AM48" s="1" t="e">
        <f>(#REF!/100)*$B$11</f>
        <v>#REF!</v>
      </c>
      <c r="AN48" s="54">
        <f>AF48*AG48</f>
        <v>0</v>
      </c>
      <c r="AP48" s="26"/>
      <c r="AQ48" s="26"/>
      <c r="AR48"/>
      <c r="AT48" s="70"/>
      <c r="AU48" s="115"/>
      <c r="AV48" s="252"/>
      <c r="AW48" s="1"/>
      <c r="AX48" s="1"/>
      <c r="AY48" s="1"/>
      <c r="AZ48" s="1"/>
      <c r="BA48" s="1" t="e">
        <f>(#REF!/100)*$B$11</f>
        <v>#REF!</v>
      </c>
      <c r="BB48" s="54">
        <f>AT48*AU48</f>
        <v>0</v>
      </c>
      <c r="BD48" s="26"/>
      <c r="BE48" s="26"/>
      <c r="BF48"/>
      <c r="BH48" s="70"/>
      <c r="BI48" s="115"/>
      <c r="BJ48" s="252"/>
      <c r="BK48" s="1"/>
      <c r="BL48" s="1"/>
      <c r="BM48" s="1"/>
      <c r="BN48" s="1"/>
      <c r="BO48" s="1" t="e">
        <f>(#REF!/100)*$B$11</f>
        <v>#REF!</v>
      </c>
      <c r="BP48" s="54">
        <f>BH48*BI48</f>
        <v>0</v>
      </c>
      <c r="BR48" s="26"/>
      <c r="BS48" s="26"/>
      <c r="BT48"/>
      <c r="BV48" s="70"/>
      <c r="BW48" s="115"/>
      <c r="BX48" s="252"/>
      <c r="BY48" s="1"/>
      <c r="BZ48" s="1"/>
      <c r="CA48" s="1"/>
      <c r="CB48" s="1"/>
      <c r="CC48" s="1" t="e">
        <f>(#REF!/100)*$B$11</f>
        <v>#REF!</v>
      </c>
      <c r="CD48" s="54">
        <f>BV48*BW48</f>
        <v>0</v>
      </c>
      <c r="CF48" s="26"/>
      <c r="CG48" s="26"/>
      <c r="CH48" s="129">
        <f t="shared" si="54"/>
        <v>0</v>
      </c>
    </row>
    <row r="49" spans="1:87" ht="14.45" customHeight="1" thickBot="1">
      <c r="A49" s="352"/>
      <c r="B49" s="353"/>
      <c r="D49" s="71"/>
      <c r="E49" s="116"/>
      <c r="F49" s="256"/>
      <c r="G49" s="2"/>
      <c r="H49" s="2"/>
      <c r="I49" s="2"/>
      <c r="J49" s="2"/>
      <c r="K49" s="2" t="e">
        <f>(#REF!/100)*$B$11</f>
        <v>#REF!</v>
      </c>
      <c r="L49" s="55">
        <f t="shared" si="55"/>
        <v>0</v>
      </c>
      <c r="O49" s="26"/>
      <c r="P49"/>
      <c r="R49" s="71"/>
      <c r="S49" s="116"/>
      <c r="T49" s="256"/>
      <c r="U49" s="2"/>
      <c r="V49" s="2"/>
      <c r="W49" s="2"/>
      <c r="X49" s="2"/>
      <c r="Y49" s="2" t="e">
        <f>(#REF!/100)*$B$11</f>
        <v>#REF!</v>
      </c>
      <c r="Z49" s="55">
        <f t="shared" si="56"/>
        <v>0</v>
      </c>
      <c r="AC49" s="26"/>
      <c r="AD49"/>
      <c r="AF49" s="71"/>
      <c r="AG49" s="116"/>
      <c r="AH49" s="256"/>
      <c r="AI49" s="2"/>
      <c r="AJ49" s="2"/>
      <c r="AK49" s="2"/>
      <c r="AL49" s="2"/>
      <c r="AM49" s="2" t="e">
        <f>(#REF!/100)*$B$11</f>
        <v>#REF!</v>
      </c>
      <c r="AN49" s="55">
        <f>AF49*AG49</f>
        <v>0</v>
      </c>
      <c r="AP49" s="26"/>
      <c r="AQ49" s="26"/>
      <c r="AR49"/>
      <c r="AT49" s="71"/>
      <c r="AU49" s="116"/>
      <c r="AV49" s="256"/>
      <c r="AW49" s="2"/>
      <c r="AX49" s="2"/>
      <c r="AY49" s="2"/>
      <c r="AZ49" s="2"/>
      <c r="BA49" s="2" t="e">
        <f>(#REF!/100)*$B$11</f>
        <v>#REF!</v>
      </c>
      <c r="BB49" s="55">
        <f>AT49*AU49</f>
        <v>0</v>
      </c>
      <c r="BD49" s="26"/>
      <c r="BE49" s="26"/>
      <c r="BF49"/>
      <c r="BH49" s="71"/>
      <c r="BI49" s="116"/>
      <c r="BJ49" s="256"/>
      <c r="BK49" s="2"/>
      <c r="BL49" s="2"/>
      <c r="BM49" s="2"/>
      <c r="BN49" s="2"/>
      <c r="BO49" s="2" t="e">
        <f>(#REF!/100)*$B$11</f>
        <v>#REF!</v>
      </c>
      <c r="BP49" s="55">
        <f>BH49*BI49</f>
        <v>0</v>
      </c>
      <c r="BR49" s="26"/>
      <c r="BS49" s="26"/>
      <c r="BT49"/>
      <c r="BV49" s="71"/>
      <c r="BW49" s="116"/>
      <c r="BX49" s="256"/>
      <c r="BY49" s="2"/>
      <c r="BZ49" s="2"/>
      <c r="CA49" s="2"/>
      <c r="CB49" s="2"/>
      <c r="CC49" s="2" t="e">
        <f>(#REF!/100)*$B$11</f>
        <v>#REF!</v>
      </c>
      <c r="CD49" s="55">
        <f>BV49*BW49</f>
        <v>0</v>
      </c>
      <c r="CF49" s="26"/>
      <c r="CG49" s="26"/>
      <c r="CH49" s="129">
        <f t="shared" si="54"/>
        <v>0</v>
      </c>
    </row>
    <row r="50" spans="1:87">
      <c r="A50" s="326" t="s">
        <v>57</v>
      </c>
      <c r="B50" s="326"/>
      <c r="C50" s="5"/>
      <c r="D50" s="26"/>
      <c r="E50" s="26"/>
      <c r="G50" s="26"/>
      <c r="H50" s="26"/>
      <c r="I50" s="26"/>
      <c r="J50" s="26"/>
      <c r="K50" s="5"/>
      <c r="L50" s="18">
        <f>SUM(L46:L49)</f>
        <v>0</v>
      </c>
      <c r="N50" s="5"/>
      <c r="O50" s="5"/>
      <c r="Q50" s="5"/>
      <c r="R50" s="26"/>
      <c r="S50" s="26"/>
      <c r="T50" s="26"/>
      <c r="U50" s="26"/>
      <c r="V50" s="26"/>
      <c r="W50" s="26"/>
      <c r="X50" s="26"/>
      <c r="Y50" s="26"/>
      <c r="Z50" s="18">
        <f>SUM(Z46:Z49)</f>
        <v>0</v>
      </c>
      <c r="AB50" s="5"/>
      <c r="AC50" s="5"/>
      <c r="AE50" s="5"/>
      <c r="AF50" s="26"/>
      <c r="AG50" s="26"/>
      <c r="AH50" s="26"/>
      <c r="AI50" s="26"/>
      <c r="AJ50" s="26"/>
      <c r="AK50" s="26"/>
      <c r="AL50" s="26"/>
      <c r="AM50" s="26"/>
      <c r="AN50" s="18">
        <f>SUM(AN46:AN49)</f>
        <v>0</v>
      </c>
      <c r="AP50" s="5"/>
      <c r="AQ50" s="5"/>
      <c r="AS50" s="5"/>
      <c r="AT50" s="26"/>
      <c r="AU50" s="26"/>
      <c r="AV50" s="26"/>
      <c r="AW50" s="26"/>
      <c r="AX50" s="26"/>
      <c r="AY50" s="26"/>
      <c r="AZ50" s="26"/>
      <c r="BA50" s="26"/>
      <c r="BB50" s="18">
        <f>SUM(BB46:BB49)</f>
        <v>0</v>
      </c>
      <c r="BD50" s="5"/>
      <c r="BE50" s="5"/>
      <c r="BG50" s="5"/>
      <c r="BH50" s="26"/>
      <c r="BI50" s="26"/>
      <c r="BJ50" s="26"/>
      <c r="BK50" s="26"/>
      <c r="BL50" s="26"/>
      <c r="BM50" s="26"/>
      <c r="BN50" s="26"/>
      <c r="BO50" s="26"/>
      <c r="BP50" s="18">
        <f>SUM(BP46:BP49)</f>
        <v>0</v>
      </c>
      <c r="BR50" s="5"/>
      <c r="BS50" s="5"/>
      <c r="BU50" s="5"/>
      <c r="BV50" s="26"/>
      <c r="BW50" s="26"/>
      <c r="BX50" s="26"/>
      <c r="BY50" s="26"/>
      <c r="BZ50" s="26"/>
      <c r="CA50" s="26"/>
      <c r="CB50" s="26"/>
      <c r="CC50" s="26"/>
      <c r="CD50" s="18">
        <f>SUM(CD46:CD49)</f>
        <v>0</v>
      </c>
      <c r="CF50" s="5"/>
      <c r="CG50" s="5"/>
      <c r="CH50" s="129">
        <f t="shared" si="54"/>
        <v>0</v>
      </c>
    </row>
    <row r="52" spans="1:87" ht="15" thickBot="1">
      <c r="A52" s="327" t="s">
        <v>58</v>
      </c>
      <c r="B52" s="327"/>
      <c r="C52" s="5"/>
      <c r="D52" s="5"/>
      <c r="E52" s="5"/>
      <c r="F52" s="5"/>
      <c r="G52" s="5"/>
      <c r="H52" s="5"/>
      <c r="I52" s="5"/>
      <c r="J52" s="5"/>
      <c r="K52" s="5"/>
      <c r="L52" s="52" t="s">
        <v>51</v>
      </c>
      <c r="N52" s="5"/>
      <c r="O52" s="5"/>
      <c r="S52" s="5"/>
      <c r="T52" s="5"/>
      <c r="U52" s="5"/>
      <c r="V52" s="5"/>
      <c r="W52" s="5"/>
      <c r="X52" s="5"/>
      <c r="Y52" s="5"/>
      <c r="Z52" s="52" t="s">
        <v>51</v>
      </c>
      <c r="AB52" s="5"/>
      <c r="AC52" s="5"/>
      <c r="AG52" s="5"/>
      <c r="AH52" s="5"/>
      <c r="AI52" s="5"/>
      <c r="AJ52" s="5"/>
      <c r="AK52" s="5"/>
      <c r="AL52" s="5"/>
      <c r="AM52" s="5"/>
      <c r="AN52" s="52" t="s">
        <v>51</v>
      </c>
      <c r="AP52" s="5"/>
      <c r="AQ52" s="5"/>
      <c r="AU52" s="5"/>
      <c r="AV52" s="6"/>
      <c r="AW52" s="5"/>
      <c r="AX52" s="5"/>
      <c r="AY52" s="5"/>
      <c r="AZ52" s="5"/>
      <c r="BA52" s="5"/>
      <c r="BB52" s="52" t="s">
        <v>51</v>
      </c>
      <c r="BD52" s="5"/>
      <c r="BE52" s="5"/>
      <c r="BI52" s="5"/>
      <c r="BJ52" s="6"/>
      <c r="BK52" s="5"/>
      <c r="BL52" s="5"/>
      <c r="BM52" s="5"/>
      <c r="BN52" s="5"/>
      <c r="BO52" s="5"/>
      <c r="BP52" s="52" t="s">
        <v>51</v>
      </c>
      <c r="BR52" s="5"/>
      <c r="BS52" s="5"/>
      <c r="BW52" s="5"/>
      <c r="BX52" s="6"/>
      <c r="BY52" s="5"/>
      <c r="BZ52" s="5"/>
      <c r="CA52" s="5"/>
      <c r="CB52" s="5"/>
      <c r="CC52" s="5"/>
      <c r="CD52" s="52" t="s">
        <v>51</v>
      </c>
      <c r="CF52" s="5"/>
      <c r="CG52" s="5"/>
    </row>
    <row r="53" spans="1:87">
      <c r="A53" s="328" t="s">
        <v>59</v>
      </c>
      <c r="B53" s="330"/>
      <c r="L53" s="204"/>
      <c r="Z53" s="204"/>
      <c r="AN53" s="204"/>
      <c r="BB53" s="204"/>
      <c r="BP53" s="9"/>
      <c r="CD53" s="9"/>
      <c r="CH53" s="129">
        <f t="shared" ref="CH53:CH59" si="57">SUM(L53,Z53,AN53,BB53,BP53,CD53)</f>
        <v>0</v>
      </c>
    </row>
    <row r="54" spans="1:87">
      <c r="A54" s="331" t="s">
        <v>60</v>
      </c>
      <c r="B54" s="333"/>
      <c r="L54" s="205"/>
      <c r="Z54" s="205"/>
      <c r="AN54" s="205"/>
      <c r="BB54" s="205"/>
      <c r="BP54" s="10"/>
      <c r="CD54" s="10"/>
      <c r="CH54" s="129">
        <f t="shared" si="57"/>
        <v>0</v>
      </c>
    </row>
    <row r="55" spans="1:87" ht="15" thickBot="1">
      <c r="A55" s="331" t="s">
        <v>100</v>
      </c>
      <c r="B55" s="333"/>
      <c r="L55" s="206"/>
      <c r="Z55" s="206"/>
      <c r="AN55" s="206"/>
      <c r="BB55" s="206"/>
      <c r="BP55" s="11"/>
      <c r="CD55" s="11"/>
      <c r="CH55" s="129">
        <f t="shared" si="57"/>
        <v>0</v>
      </c>
    </row>
    <row r="56" spans="1:87" ht="15" thickBot="1">
      <c r="A56" s="334" t="s">
        <v>62</v>
      </c>
      <c r="B56" s="336"/>
      <c r="L56" s="52"/>
      <c r="Z56" s="52"/>
      <c r="AN56" s="52"/>
      <c r="BB56" s="52"/>
      <c r="BP56" s="52"/>
      <c r="CD56" s="52"/>
      <c r="CH56" s="129">
        <f t="shared" si="57"/>
        <v>0</v>
      </c>
    </row>
    <row r="57" spans="1:87" ht="15" thickBot="1">
      <c r="A57" s="337"/>
      <c r="B57" s="319"/>
      <c r="L57" s="204"/>
      <c r="Z57" s="204"/>
      <c r="AN57" s="204"/>
      <c r="BB57" s="204"/>
      <c r="BP57" s="9"/>
      <c r="CD57" s="201"/>
      <c r="CH57" s="129">
        <f t="shared" si="57"/>
        <v>0</v>
      </c>
    </row>
    <row r="58" spans="1:87" ht="15" thickBot="1">
      <c r="A58" s="339"/>
      <c r="B58" s="341"/>
      <c r="L58" s="206"/>
      <c r="Z58" s="206"/>
      <c r="AN58" s="206"/>
      <c r="BB58" s="206"/>
      <c r="BD58" s="5"/>
      <c r="BE58" s="5"/>
      <c r="BP58" s="11"/>
      <c r="BR58" s="5"/>
      <c r="BS58" s="5"/>
      <c r="CD58" s="207"/>
      <c r="CF58" s="5"/>
      <c r="CG58" s="5"/>
      <c r="CH58" s="129">
        <f t="shared" si="57"/>
        <v>0</v>
      </c>
    </row>
    <row r="59" spans="1:87" s="263" customFormat="1" ht="15" thickBot="1">
      <c r="A59" s="262" t="s">
        <v>63</v>
      </c>
      <c r="B59" s="262"/>
      <c r="L59" s="265">
        <f>SUM(L53:L58)</f>
        <v>0</v>
      </c>
      <c r="X59" s="266"/>
      <c r="Y59" s="266"/>
      <c r="Z59" s="265">
        <f>SUM(Z53:Z58)</f>
        <v>0</v>
      </c>
      <c r="AA59" s="264"/>
      <c r="AB59" s="266"/>
      <c r="AC59" s="266"/>
      <c r="AD59" s="266"/>
      <c r="AE59" s="266"/>
      <c r="AF59" s="266"/>
      <c r="AG59" s="266"/>
      <c r="AH59" s="266"/>
      <c r="AI59" s="266"/>
      <c r="AJ59" s="266"/>
      <c r="AK59" s="266"/>
      <c r="AL59" s="266"/>
      <c r="AM59" s="266"/>
      <c r="AN59" s="278">
        <f>SUM(AN53:AN58)</f>
        <v>0</v>
      </c>
      <c r="AP59" s="266"/>
      <c r="AQ59" s="266"/>
      <c r="AR59" s="266"/>
      <c r="AS59" s="266"/>
      <c r="AT59" s="266"/>
      <c r="AU59" s="266"/>
      <c r="AV59" s="266"/>
      <c r="AW59" s="266"/>
      <c r="AX59" s="266"/>
      <c r="AY59" s="266"/>
      <c r="AZ59" s="266"/>
      <c r="BA59" s="266"/>
      <c r="BB59" s="265">
        <f>SUM(BB53:BB58)</f>
        <v>0</v>
      </c>
      <c r="BF59" s="266"/>
      <c r="BG59" s="266"/>
      <c r="BH59" s="266"/>
      <c r="BI59" s="266"/>
      <c r="BJ59" s="266"/>
      <c r="BK59" s="266"/>
      <c r="BL59" s="266"/>
      <c r="BM59" s="266"/>
      <c r="BN59" s="266"/>
      <c r="BO59" s="266"/>
      <c r="BP59" s="265">
        <f>SUM(BP53:BP58)</f>
        <v>0</v>
      </c>
      <c r="BT59" s="266"/>
      <c r="BU59" s="266"/>
      <c r="BV59" s="266"/>
      <c r="BW59" s="266"/>
      <c r="BX59" s="266"/>
      <c r="BY59" s="266"/>
      <c r="BZ59" s="266"/>
      <c r="CA59" s="266"/>
      <c r="CB59" s="266"/>
      <c r="CC59" s="266"/>
      <c r="CD59" s="265">
        <f>SUM(CD53:CD58)</f>
        <v>0</v>
      </c>
      <c r="CH59" s="279">
        <f t="shared" si="57"/>
        <v>0</v>
      </c>
    </row>
    <row r="60" spans="1:87">
      <c r="A60"/>
      <c r="B60"/>
      <c r="Z60" s="7"/>
    </row>
    <row r="61" spans="1:87">
      <c r="Z61" s="7"/>
      <c r="BD61" s="26"/>
      <c r="BE61" s="26"/>
      <c r="BR61" s="26"/>
      <c r="BS61" s="26"/>
      <c r="CF61" s="26"/>
      <c r="CG61" s="26"/>
    </row>
    <row r="62" spans="1:87">
      <c r="A62" s="39" t="s">
        <v>64</v>
      </c>
      <c r="B62" s="26"/>
      <c r="C62" s="26"/>
      <c r="D62" s="26"/>
      <c r="E62" s="5"/>
      <c r="F62" s="5"/>
      <c r="G62" s="5"/>
      <c r="H62" s="5"/>
      <c r="I62" s="5"/>
      <c r="J62" s="5"/>
      <c r="K62" s="26"/>
      <c r="L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7"/>
      <c r="AB62" s="26"/>
      <c r="AC62" s="26"/>
      <c r="AD62" s="26"/>
      <c r="AE62" s="26"/>
      <c r="AF62" s="26"/>
      <c r="AG62" s="26"/>
      <c r="AH62" s="25"/>
      <c r="AI62" s="26"/>
      <c r="AJ62" s="26"/>
      <c r="AK62" s="26"/>
      <c r="AL62" s="26"/>
      <c r="AM62" s="26"/>
      <c r="AN62" s="26"/>
      <c r="AP62" s="26"/>
      <c r="AQ62" s="26"/>
      <c r="AR62" s="26"/>
      <c r="AS62" s="26"/>
      <c r="AT62" s="26"/>
      <c r="AU62" s="26"/>
      <c r="AV62" s="25"/>
      <c r="AW62" s="26"/>
      <c r="AX62" s="26"/>
      <c r="AY62" s="26"/>
      <c r="AZ62" s="26"/>
      <c r="BA62" s="26"/>
      <c r="BB62" s="26"/>
      <c r="BD62" s="26"/>
      <c r="BE62" s="26"/>
      <c r="BF62" s="26"/>
      <c r="BG62" s="26"/>
      <c r="BH62" s="26"/>
      <c r="BI62" s="26"/>
      <c r="BJ62" s="25"/>
      <c r="BK62" s="26"/>
      <c r="BL62" s="26"/>
      <c r="BM62" s="26"/>
      <c r="BN62" s="26"/>
      <c r="BO62" s="26"/>
      <c r="BP62" s="26"/>
      <c r="BR62" s="26"/>
      <c r="BS62" s="26"/>
      <c r="BT62" s="26"/>
      <c r="BU62" s="26"/>
      <c r="BV62" s="26"/>
      <c r="BW62" s="26"/>
      <c r="BX62" s="25"/>
      <c r="BY62" s="26"/>
      <c r="BZ62" s="26"/>
      <c r="CA62" s="26"/>
      <c r="CB62" s="26"/>
      <c r="CC62" s="26"/>
      <c r="CD62" s="26"/>
      <c r="CF62" s="26"/>
      <c r="CG62" s="26"/>
    </row>
    <row r="63" spans="1:87">
      <c r="A63" s="26"/>
      <c r="B63" s="26"/>
      <c r="C63" s="26"/>
      <c r="D63" s="26"/>
      <c r="E63" s="5"/>
      <c r="F63" s="5"/>
      <c r="G63" s="5"/>
      <c r="H63" s="5"/>
      <c r="I63" s="5"/>
      <c r="J63" s="5"/>
      <c r="K63" s="26"/>
      <c r="L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7"/>
      <c r="AB63" s="26"/>
      <c r="AC63" s="26"/>
      <c r="AD63" s="26"/>
      <c r="AE63" s="26"/>
      <c r="AF63" s="26"/>
      <c r="AG63" s="26"/>
      <c r="AH63" s="25"/>
      <c r="AI63" s="26"/>
      <c r="AJ63" s="26"/>
      <c r="AK63" s="26"/>
      <c r="AL63" s="26"/>
      <c r="AM63" s="26"/>
      <c r="AN63"/>
      <c r="AP63" s="26"/>
      <c r="AQ63" s="26"/>
      <c r="AR63" s="26"/>
      <c r="AS63" s="26"/>
      <c r="AT63" s="26"/>
      <c r="AU63" s="26"/>
      <c r="AV63" s="25"/>
      <c r="AW63" s="26"/>
      <c r="AX63" s="26"/>
      <c r="AY63" s="26"/>
      <c r="AZ63" s="26"/>
      <c r="BA63" s="26"/>
      <c r="BB63" s="26"/>
      <c r="BD63" s="26"/>
      <c r="BF63" s="26"/>
      <c r="BG63" s="26"/>
      <c r="BH63" s="26"/>
      <c r="BI63" s="26"/>
      <c r="BJ63" s="25"/>
      <c r="BK63" s="26"/>
      <c r="BL63" s="26"/>
      <c r="BM63" s="26"/>
      <c r="BN63" s="26"/>
      <c r="BO63" s="26"/>
      <c r="BP63" s="26"/>
      <c r="BR63" s="26"/>
      <c r="BT63" s="26"/>
      <c r="BU63" s="26"/>
      <c r="BV63" s="26"/>
      <c r="BW63" s="26"/>
      <c r="BX63" s="25"/>
      <c r="BY63" s="26"/>
      <c r="BZ63" s="26"/>
      <c r="CA63" s="26"/>
      <c r="CB63" s="26"/>
      <c r="CC63" s="26"/>
      <c r="CD63" s="26"/>
      <c r="CF63" s="26"/>
      <c r="CH63" s="52"/>
    </row>
    <row r="64" spans="1:87">
      <c r="A64" s="326" t="s">
        <v>101</v>
      </c>
      <c r="B64" s="326"/>
      <c r="C64" s="26"/>
      <c r="D64" s="26"/>
      <c r="E64" s="5"/>
      <c r="F64" s="5"/>
      <c r="G64" s="5"/>
      <c r="H64" s="5"/>
      <c r="I64" s="5"/>
      <c r="J64" s="5"/>
      <c r="K64" s="26"/>
      <c r="L64" s="28">
        <f>L40+L24+L50+L59+L25</f>
        <v>0</v>
      </c>
      <c r="N64" s="26"/>
      <c r="O64" s="26"/>
      <c r="P64"/>
      <c r="Q64"/>
      <c r="R64"/>
      <c r="S64" s="26"/>
      <c r="T64" s="26"/>
      <c r="U64" s="26"/>
      <c r="V64" s="26"/>
      <c r="W64" s="26"/>
      <c r="X64" s="26"/>
      <c r="Y64" s="26"/>
      <c r="Z64" s="28">
        <f>Z40+Z24+Z50+Z59+Z25</f>
        <v>0</v>
      </c>
      <c r="AB64" s="26"/>
      <c r="AC64" s="26"/>
      <c r="AD64"/>
      <c r="AE64"/>
      <c r="AF64"/>
      <c r="AG64" s="26"/>
      <c r="AH64" s="25"/>
      <c r="AI64" s="26"/>
      <c r="AJ64" s="26"/>
      <c r="AK64" s="26"/>
      <c r="AL64" s="26"/>
      <c r="AM64" s="26"/>
      <c r="AN64" s="28">
        <f>AN40+AN24+AN50+AN59+AN25</f>
        <v>0</v>
      </c>
      <c r="AP64" s="26"/>
      <c r="AQ64" s="26"/>
      <c r="AR64"/>
      <c r="AS64"/>
      <c r="AT64"/>
      <c r="AU64" s="26"/>
      <c r="AV64" s="25"/>
      <c r="AW64" s="26"/>
      <c r="AX64" s="26"/>
      <c r="AY64" s="26"/>
      <c r="AZ64" s="26"/>
      <c r="BA64" s="26"/>
      <c r="BB64" s="28">
        <f>BB40+BB24+BB50+BB59+BB25</f>
        <v>0</v>
      </c>
      <c r="BD64" s="26"/>
      <c r="BF64"/>
      <c r="BG64"/>
      <c r="BH64"/>
      <c r="BI64" s="26"/>
      <c r="BJ64" s="25"/>
      <c r="BK64" s="26"/>
      <c r="BL64" s="26"/>
      <c r="BM64" s="26"/>
      <c r="BN64" s="26"/>
      <c r="BO64" s="26"/>
      <c r="BP64" s="28">
        <f>BP40+BP24+BP50+BP59+BP25</f>
        <v>0</v>
      </c>
      <c r="BR64" s="26"/>
      <c r="BT64"/>
      <c r="BU64"/>
      <c r="BV64"/>
      <c r="BW64" s="26"/>
      <c r="BX64" s="25"/>
      <c r="BY64" s="26"/>
      <c r="BZ64" s="26"/>
      <c r="CA64" s="26"/>
      <c r="CB64" s="26"/>
      <c r="CC64" s="26"/>
      <c r="CD64" s="28">
        <f>CD40+CD24+CD50+CD59+CD25</f>
        <v>0</v>
      </c>
      <c r="CF64" s="26"/>
      <c r="CH64" s="82">
        <f>L64+Z64+AN64+BB64+BP64+CD64</f>
        <v>0</v>
      </c>
      <c r="CI64" s="3" t="s">
        <v>102</v>
      </c>
    </row>
    <row r="65" spans="1:85">
      <c r="A65" s="326"/>
      <c r="B65" s="326"/>
      <c r="C65" s="26"/>
      <c r="D65" s="26"/>
      <c r="E65" s="5"/>
      <c r="F65" s="5"/>
      <c r="G65" s="5"/>
      <c r="H65" s="5"/>
      <c r="I65" s="5"/>
      <c r="J65" s="5"/>
      <c r="K65" s="26"/>
      <c r="L65" s="26"/>
      <c r="M65" s="16"/>
      <c r="N65" s="26"/>
      <c r="O65" s="26"/>
      <c r="P65"/>
      <c r="Q65"/>
      <c r="R65"/>
      <c r="S65" s="26"/>
      <c r="T65" s="26"/>
      <c r="U65" s="26"/>
      <c r="V65" s="26"/>
      <c r="W65" s="26"/>
      <c r="X65" s="26"/>
      <c r="Y65" s="26"/>
      <c r="Z65" s="26"/>
      <c r="AA65" s="16"/>
      <c r="AB65" s="26"/>
      <c r="AC65" s="26"/>
      <c r="AD65"/>
      <c r="AE65"/>
      <c r="AF65"/>
      <c r="AG65" s="26"/>
      <c r="AH65" s="26"/>
      <c r="AI65" s="26"/>
      <c r="AJ65" s="26"/>
      <c r="AK65" s="26"/>
      <c r="AL65" s="26"/>
      <c r="AM65" s="26"/>
      <c r="AN65" s="26"/>
      <c r="AO65" s="16"/>
      <c r="AP65" s="26"/>
      <c r="AQ65" s="26"/>
      <c r="AR65"/>
      <c r="AS65"/>
      <c r="AT65"/>
      <c r="AU65" s="26"/>
      <c r="AV65" s="26"/>
      <c r="AW65" s="26"/>
      <c r="AX65" s="26"/>
      <c r="AY65" s="26"/>
      <c r="AZ65" s="26"/>
      <c r="BA65" s="26"/>
      <c r="BB65" s="26"/>
      <c r="BC65" s="16"/>
      <c r="BD65" s="5"/>
      <c r="BE65" s="5"/>
      <c r="BF65"/>
      <c r="BG65"/>
      <c r="BH65"/>
      <c r="BI65" s="26"/>
      <c r="BJ65" s="26"/>
      <c r="BK65" s="26"/>
      <c r="BL65" s="26"/>
      <c r="BM65" s="26"/>
      <c r="BN65" s="26"/>
      <c r="BO65" s="26"/>
      <c r="BP65" s="26"/>
      <c r="BQ65" s="16"/>
      <c r="BR65" s="5"/>
      <c r="BS65" s="5"/>
      <c r="BT65"/>
      <c r="BU65"/>
      <c r="BV65"/>
      <c r="BW65" s="26"/>
      <c r="BX65" s="26"/>
      <c r="BY65" s="26"/>
      <c r="BZ65" s="26"/>
      <c r="CA65" s="26"/>
      <c r="CB65" s="26"/>
      <c r="CC65" s="26"/>
      <c r="CD65" s="26"/>
      <c r="CE65" s="16"/>
      <c r="CF65" s="5"/>
      <c r="CG65" s="5"/>
    </row>
    <row r="66" spans="1:85">
      <c r="A66" s="44" t="s">
        <v>67</v>
      </c>
      <c r="B66" s="40"/>
      <c r="C66" s="40"/>
      <c r="D66" s="40"/>
      <c r="E66" s="22"/>
      <c r="F66" s="23"/>
      <c r="G66" s="23"/>
      <c r="H66" s="23"/>
      <c r="I66" s="23"/>
      <c r="J66" s="23"/>
      <c r="K66" s="23"/>
      <c r="L66" s="23"/>
      <c r="M66" s="23"/>
      <c r="N66" s="23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8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68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68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68"/>
    </row>
    <row r="67" spans="1:85" s="269" customFormat="1" ht="16.149999999999999">
      <c r="A67" s="280" t="s">
        <v>103</v>
      </c>
      <c r="B67" s="268"/>
      <c r="AA67" s="270"/>
      <c r="AP67" s="271"/>
      <c r="AQ67" s="271"/>
      <c r="AR67" s="271"/>
      <c r="AS67" s="271"/>
      <c r="AT67" s="271"/>
      <c r="AU67" s="271"/>
      <c r="AV67" s="271"/>
      <c r="AW67" s="271"/>
      <c r="AX67" s="271"/>
      <c r="AY67" s="271"/>
      <c r="AZ67" s="271"/>
      <c r="BA67" s="271"/>
      <c r="BB67" s="271"/>
      <c r="BC67" s="271"/>
      <c r="BD67" s="271"/>
      <c r="BE67" s="271"/>
      <c r="BF67" s="271"/>
      <c r="BG67" s="271"/>
      <c r="BH67" s="271"/>
      <c r="BI67" s="271"/>
      <c r="BJ67" s="271"/>
      <c r="BK67" s="271"/>
      <c r="BL67" s="271"/>
      <c r="BM67" s="271"/>
      <c r="BN67" s="271"/>
      <c r="BO67" s="271"/>
      <c r="BP67" s="271"/>
      <c r="BQ67" s="271"/>
      <c r="BR67" s="271"/>
      <c r="BS67" s="271"/>
      <c r="BT67" s="271"/>
      <c r="BU67" s="271"/>
      <c r="BV67" s="271"/>
      <c r="BW67" s="271"/>
      <c r="BX67" s="271"/>
      <c r="BY67" s="271"/>
      <c r="BZ67" s="271"/>
      <c r="CA67" s="271"/>
      <c r="CB67" s="271"/>
      <c r="CC67" s="271"/>
      <c r="CD67" s="271"/>
      <c r="CE67" s="271"/>
      <c r="CF67" s="271"/>
      <c r="CG67" s="271"/>
    </row>
    <row r="68" spans="1:85" s="269" customFormat="1">
      <c r="A68" s="272" t="s">
        <v>104</v>
      </c>
      <c r="B68" s="268"/>
      <c r="R68" s="271"/>
      <c r="S68" s="271"/>
      <c r="T68" s="271"/>
      <c r="U68" s="271"/>
      <c r="V68" s="271"/>
      <c r="W68" s="271"/>
      <c r="X68" s="271"/>
      <c r="Y68" s="271"/>
      <c r="Z68" s="271"/>
      <c r="AA68" s="273"/>
      <c r="AB68" s="271"/>
      <c r="AC68" s="271"/>
      <c r="AD68" s="271"/>
      <c r="AE68" s="271"/>
      <c r="AF68" s="271"/>
      <c r="AG68" s="271"/>
      <c r="AH68" s="271"/>
      <c r="AI68" s="271"/>
      <c r="AJ68" s="271"/>
      <c r="AK68" s="271"/>
      <c r="AL68" s="271"/>
      <c r="AM68" s="271"/>
      <c r="AN68" s="271"/>
      <c r="AO68" s="271"/>
      <c r="AP68" s="271"/>
      <c r="AQ68" s="271"/>
      <c r="AR68" s="271"/>
      <c r="AS68" s="271"/>
      <c r="AT68" s="271"/>
      <c r="AU68" s="271"/>
      <c r="AV68" s="271"/>
      <c r="AW68" s="271"/>
      <c r="AX68" s="271"/>
      <c r="AY68" s="271"/>
      <c r="AZ68" s="271"/>
      <c r="BA68" s="271"/>
      <c r="BB68" s="271"/>
      <c r="BC68" s="271"/>
      <c r="BD68" s="271"/>
      <c r="BE68" s="271"/>
      <c r="BF68" s="271"/>
      <c r="BG68" s="271"/>
      <c r="BH68" s="271"/>
      <c r="BI68" s="271"/>
      <c r="BJ68" s="271"/>
      <c r="BK68" s="271"/>
      <c r="BL68" s="271"/>
      <c r="BM68" s="271"/>
      <c r="BN68" s="271"/>
      <c r="BO68" s="271"/>
      <c r="BP68" s="271"/>
      <c r="BQ68" s="271"/>
      <c r="BR68" s="271"/>
      <c r="BS68" s="271"/>
      <c r="BT68" s="271"/>
      <c r="BU68" s="271"/>
      <c r="BV68" s="271"/>
      <c r="BW68" s="271"/>
      <c r="BX68" s="271"/>
      <c r="BY68" s="271"/>
      <c r="BZ68" s="271"/>
      <c r="CA68" s="271"/>
      <c r="CB68" s="271"/>
      <c r="CC68" s="271"/>
      <c r="CD68" s="271"/>
      <c r="CE68" s="271"/>
      <c r="CF68" s="271"/>
      <c r="CG68" s="271"/>
    </row>
    <row r="69" spans="1:85" s="269" customFormat="1">
      <c r="A69" s="272" t="s">
        <v>105</v>
      </c>
      <c r="B69" s="274"/>
      <c r="C69" s="274"/>
      <c r="D69" s="274"/>
      <c r="E69" s="275"/>
      <c r="F69" s="276"/>
      <c r="G69" s="276"/>
      <c r="H69" s="276"/>
      <c r="I69" s="276"/>
      <c r="J69" s="276"/>
      <c r="K69" s="276"/>
      <c r="L69" s="276"/>
      <c r="M69" s="276"/>
      <c r="N69" s="276"/>
      <c r="O69" s="271"/>
      <c r="P69" s="271"/>
      <c r="Q69" s="271"/>
      <c r="X69" s="271"/>
      <c r="Y69" s="271"/>
      <c r="Z69" s="271"/>
      <c r="AA69" s="273"/>
      <c r="AB69" s="271"/>
      <c r="AC69" s="271"/>
      <c r="AD69" s="271"/>
      <c r="AE69" s="271"/>
      <c r="AF69" s="271"/>
      <c r="AG69" s="271"/>
      <c r="AH69" s="271"/>
      <c r="AI69" s="271"/>
      <c r="AJ69" s="271"/>
      <c r="AK69" s="271"/>
      <c r="AL69" s="271"/>
      <c r="AM69" s="271"/>
      <c r="AN69" s="271"/>
      <c r="AO69" s="271"/>
      <c r="AP69" s="271"/>
      <c r="AQ69" s="271"/>
      <c r="AR69" s="271"/>
      <c r="AS69" s="271"/>
      <c r="AT69" s="271"/>
      <c r="AU69" s="271"/>
      <c r="AV69" s="271"/>
      <c r="AW69" s="271"/>
      <c r="AX69" s="271"/>
      <c r="AY69" s="271"/>
      <c r="AZ69" s="271"/>
      <c r="BA69" s="271"/>
      <c r="BB69" s="271"/>
      <c r="BC69" s="271"/>
      <c r="BD69" s="271"/>
      <c r="BE69" s="271"/>
      <c r="BF69" s="271"/>
      <c r="BG69" s="271"/>
      <c r="BH69" s="271"/>
      <c r="BI69" s="271"/>
      <c r="BJ69" s="271"/>
      <c r="BK69" s="271"/>
      <c r="BL69" s="271"/>
      <c r="BM69" s="271"/>
      <c r="BN69" s="271"/>
      <c r="BO69" s="271"/>
      <c r="BP69" s="271"/>
      <c r="BQ69" s="271"/>
      <c r="BR69" s="271"/>
      <c r="BS69" s="271"/>
      <c r="BT69" s="271"/>
      <c r="BU69" s="271"/>
      <c r="BV69" s="271"/>
      <c r="BW69" s="271"/>
      <c r="BX69" s="271"/>
      <c r="BY69" s="271"/>
      <c r="BZ69" s="271"/>
      <c r="CA69" s="271"/>
      <c r="CB69" s="271"/>
      <c r="CC69" s="271"/>
      <c r="CD69" s="271"/>
      <c r="CE69" s="271"/>
      <c r="CF69" s="271"/>
      <c r="CG69" s="271"/>
    </row>
    <row r="70" spans="1:85" s="269" customFormat="1">
      <c r="A70" s="282" t="s">
        <v>106</v>
      </c>
      <c r="B70" s="268"/>
      <c r="R70" s="271"/>
      <c r="S70" s="271"/>
      <c r="T70" s="271"/>
      <c r="U70" s="271"/>
      <c r="V70" s="271"/>
      <c r="W70" s="271"/>
      <c r="X70" s="271"/>
      <c r="Y70" s="271"/>
      <c r="Z70" s="271"/>
      <c r="AA70" s="273"/>
      <c r="AB70" s="271"/>
      <c r="AC70" s="271"/>
      <c r="AD70" s="271"/>
      <c r="AE70" s="271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  <c r="AW70" s="271"/>
      <c r="AX70" s="271"/>
      <c r="AY70" s="271"/>
      <c r="AZ70" s="271"/>
      <c r="BA70" s="271"/>
      <c r="BB70" s="271"/>
      <c r="BC70" s="271"/>
      <c r="BD70" s="271"/>
      <c r="BE70" s="271"/>
      <c r="BF70" s="271"/>
      <c r="BG70" s="271"/>
      <c r="BH70" s="271"/>
      <c r="BI70" s="271"/>
      <c r="BJ70" s="271"/>
      <c r="BK70" s="271"/>
      <c r="BL70" s="271"/>
      <c r="BM70" s="271"/>
      <c r="BN70" s="271"/>
      <c r="BO70" s="271"/>
      <c r="BP70" s="271"/>
      <c r="BQ70" s="271"/>
      <c r="BR70" s="271"/>
      <c r="BS70" s="271"/>
      <c r="BT70" s="271"/>
      <c r="BU70" s="271"/>
      <c r="BV70" s="271"/>
      <c r="BW70" s="271"/>
      <c r="BX70" s="271"/>
      <c r="BY70" s="271"/>
      <c r="BZ70" s="271"/>
      <c r="CA70" s="271"/>
      <c r="CB70" s="271"/>
      <c r="CC70" s="271"/>
      <c r="CD70" s="271"/>
      <c r="CE70" s="271"/>
      <c r="CF70" s="271"/>
      <c r="CG70" s="271"/>
    </row>
    <row r="71" spans="1:85" s="269" customFormat="1" ht="16.149999999999999">
      <c r="A71" s="277" t="s">
        <v>107</v>
      </c>
      <c r="B71" s="267"/>
      <c r="C71" s="267"/>
      <c r="D71" s="267"/>
      <c r="E71" s="281"/>
      <c r="F71" s="281"/>
      <c r="G71" s="281"/>
      <c r="H71" s="281"/>
      <c r="I71" s="281"/>
      <c r="J71" s="281"/>
      <c r="K71" s="281"/>
      <c r="L71" s="281"/>
      <c r="M71" s="281"/>
      <c r="N71" s="28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  <c r="AA71" s="273"/>
      <c r="AB71" s="271"/>
      <c r="AC71" s="271"/>
      <c r="AD71" s="271"/>
      <c r="AE71" s="271"/>
      <c r="AF71" s="271"/>
      <c r="AG71" s="271"/>
      <c r="AH71" s="271"/>
      <c r="AI71" s="271"/>
      <c r="AJ71" s="271"/>
      <c r="AK71" s="271"/>
      <c r="AL71" s="271"/>
      <c r="AM71" s="271"/>
      <c r="AN71" s="271"/>
      <c r="AO71" s="271"/>
      <c r="AP71" s="271"/>
      <c r="AQ71" s="271"/>
      <c r="AR71" s="271"/>
      <c r="AS71" s="271"/>
      <c r="AT71" s="271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271"/>
      <c r="BI71" s="271"/>
      <c r="BJ71" s="271"/>
      <c r="BK71" s="271"/>
      <c r="BL71" s="271"/>
      <c r="BM71" s="271"/>
      <c r="BN71" s="271"/>
      <c r="BO71" s="271"/>
      <c r="BP71" s="271"/>
      <c r="BQ71" s="271"/>
      <c r="BR71" s="271"/>
      <c r="BS71" s="271"/>
      <c r="BT71" s="271"/>
      <c r="BU71" s="271"/>
      <c r="BV71" s="271"/>
      <c r="BW71" s="271"/>
      <c r="BX71" s="271"/>
      <c r="BY71" s="271"/>
      <c r="BZ71" s="271"/>
      <c r="CA71" s="271"/>
      <c r="CB71" s="271"/>
      <c r="CC71" s="271"/>
      <c r="CD71" s="271"/>
      <c r="CE71" s="271"/>
      <c r="CF71" s="271"/>
      <c r="CG71" s="271"/>
    </row>
    <row r="72" spans="1:8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BF72"/>
      <c r="BT72"/>
    </row>
    <row r="73" spans="1:85">
      <c r="B73"/>
      <c r="E73" s="22"/>
      <c r="F73" s="23"/>
      <c r="G73" s="23"/>
      <c r="H73" s="23"/>
      <c r="I73" s="23"/>
      <c r="J73" s="23"/>
      <c r="K73" s="23"/>
      <c r="L73" s="23"/>
      <c r="M73" s="23"/>
      <c r="N73" s="23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8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</row>
    <row r="74" spans="1:85">
      <c r="B74" s="40"/>
      <c r="C74" s="40"/>
      <c r="D74" s="40"/>
      <c r="E74" s="22"/>
      <c r="F74" s="23"/>
      <c r="G74" s="23"/>
      <c r="H74" s="23"/>
      <c r="I74" s="23"/>
      <c r="J74" s="23"/>
      <c r="K74" s="23"/>
      <c r="L74" s="23"/>
      <c r="M74" s="23"/>
      <c r="N74" s="23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8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</row>
    <row r="75" spans="1:85">
      <c r="A75"/>
      <c r="B75"/>
    </row>
    <row r="78" spans="1:85">
      <c r="A78" s="73"/>
      <c r="B78" s="73"/>
      <c r="C78" s="73"/>
      <c r="D78" s="73"/>
    </row>
    <row r="79" spans="1:85">
      <c r="A79" s="74"/>
      <c r="B79" s="73"/>
      <c r="C79" s="75"/>
      <c r="D79" s="75"/>
    </row>
    <row r="81" spans="1:88">
      <c r="B81" s="52"/>
      <c r="D81" s="72"/>
    </row>
    <row r="82" spans="1:88">
      <c r="A82" s="26"/>
      <c r="B82" s="33"/>
      <c r="C82" s="33"/>
      <c r="D82" s="33"/>
      <c r="E82" s="33"/>
      <c r="F82" s="124"/>
      <c r="G82" s="124"/>
      <c r="H82" s="124"/>
      <c r="I82" s="124"/>
      <c r="J82" s="124"/>
      <c r="K82" s="33"/>
      <c r="L82" s="33"/>
      <c r="M82" s="33"/>
      <c r="N82" s="33"/>
      <c r="O82" s="33"/>
      <c r="P82" s="33"/>
      <c r="Q82" s="33"/>
      <c r="R82" s="33"/>
      <c r="S82" s="33"/>
      <c r="T82" s="124"/>
      <c r="U82" s="124"/>
      <c r="V82" s="124"/>
      <c r="W82" s="124"/>
      <c r="X82" s="124"/>
      <c r="Y82" s="124"/>
      <c r="Z82" s="124"/>
      <c r="AA82" s="38"/>
      <c r="AB82" s="33"/>
      <c r="AC82" s="33"/>
      <c r="AD82" s="33"/>
      <c r="AE82" s="33"/>
      <c r="AF82" s="33"/>
      <c r="AG82" s="33"/>
      <c r="AH82" s="124"/>
      <c r="AI82" s="124"/>
      <c r="AJ82" s="124"/>
      <c r="AK82" s="124"/>
      <c r="AL82" s="124"/>
      <c r="AM82" s="124"/>
      <c r="AN82" s="124"/>
      <c r="AO82" s="33"/>
      <c r="AP82" s="33"/>
      <c r="AQ82" s="33"/>
      <c r="AR82" s="33"/>
      <c r="AS82" s="33"/>
      <c r="AT82" s="33"/>
      <c r="AU82" s="33"/>
      <c r="AV82" s="124"/>
      <c r="AW82" s="124"/>
      <c r="AX82" s="124"/>
      <c r="AY82" s="124"/>
      <c r="AZ82" s="124"/>
      <c r="BA82" s="124"/>
      <c r="BB82" s="124"/>
      <c r="BC82" s="33"/>
      <c r="BD82" s="33"/>
      <c r="BE82" s="4"/>
      <c r="BF82" s="33"/>
      <c r="BG82" s="33"/>
      <c r="BH82" s="33"/>
      <c r="BI82" s="33"/>
      <c r="BJ82" s="124"/>
      <c r="BK82" s="124"/>
      <c r="BL82" s="124"/>
      <c r="BM82" s="124"/>
      <c r="BN82" s="124"/>
      <c r="BO82" s="124"/>
      <c r="BP82" s="124"/>
      <c r="BQ82" s="33"/>
      <c r="BR82" s="33"/>
      <c r="BS82" s="4"/>
      <c r="BT82" s="33"/>
      <c r="BU82" s="33"/>
      <c r="BV82" s="33"/>
      <c r="BW82" s="33"/>
      <c r="BX82" s="124"/>
      <c r="BY82" s="124"/>
      <c r="BZ82" s="124"/>
      <c r="CA82" s="124"/>
      <c r="CB82" s="124"/>
      <c r="CC82" s="124"/>
      <c r="CD82" s="124"/>
      <c r="CE82" s="33"/>
      <c r="CF82" s="33"/>
      <c r="CG82" s="4"/>
    </row>
    <row r="83" spans="1:88">
      <c r="A83" s="5"/>
      <c r="B83" s="96"/>
      <c r="C83" s="125"/>
      <c r="D83" s="125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42"/>
      <c r="P83" s="96"/>
      <c r="Q83" s="125"/>
      <c r="R83" s="125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  <c r="AC83" s="42"/>
      <c r="AD83" s="96"/>
      <c r="AE83" s="125"/>
      <c r="AF83" s="125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42"/>
      <c r="AR83" s="96"/>
      <c r="AS83" s="125"/>
      <c r="AT83" s="125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5"/>
      <c r="BF83" s="96"/>
      <c r="BG83" s="125"/>
      <c r="BH83" s="125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5"/>
      <c r="BT83" s="96"/>
      <c r="BU83" s="125"/>
      <c r="BV83" s="125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5"/>
      <c r="CH83" s="81"/>
      <c r="CI83" s="76"/>
      <c r="CJ83" s="80"/>
    </row>
    <row r="84" spans="1:88">
      <c r="A84" s="66"/>
      <c r="B84" s="127"/>
      <c r="C84" s="128"/>
      <c r="D84" s="51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5"/>
      <c r="P84" s="127"/>
      <c r="Q84" s="128"/>
      <c r="R84" s="51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5"/>
      <c r="AD84" s="127"/>
      <c r="AE84" s="128"/>
      <c r="AF84" s="51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5"/>
      <c r="AR84" s="127"/>
      <c r="AS84" s="128"/>
      <c r="AT84" s="51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5"/>
      <c r="BF84" s="127"/>
      <c r="BG84" s="128"/>
      <c r="BH84" s="51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5"/>
      <c r="BT84" s="127"/>
      <c r="BU84" s="128"/>
      <c r="BV84" s="51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5"/>
      <c r="CH84" s="129"/>
      <c r="CI84" s="78">
        <f t="shared" ref="CI84:CI90" si="58">SUM(M84,AA84,AO84,BC84)</f>
        <v>0</v>
      </c>
      <c r="CJ84" s="78" t="e">
        <f>SUM(#REF!,#REF!,#REF!,#REF!)</f>
        <v>#REF!</v>
      </c>
    </row>
    <row r="85" spans="1:88">
      <c r="A85" s="66"/>
      <c r="B85" s="127"/>
      <c r="C85" s="128"/>
      <c r="D85" s="51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5"/>
      <c r="P85" s="127"/>
      <c r="Q85" s="128"/>
      <c r="R85" s="51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5"/>
      <c r="AD85" s="127"/>
      <c r="AE85" s="128"/>
      <c r="AF85" s="51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5"/>
      <c r="AR85" s="127"/>
      <c r="AS85" s="128"/>
      <c r="AT85" s="51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5"/>
      <c r="BF85" s="127"/>
      <c r="BG85" s="128"/>
      <c r="BH85" s="51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5"/>
      <c r="BT85" s="127"/>
      <c r="BU85" s="128"/>
      <c r="BV85" s="51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5"/>
      <c r="CH85" s="129"/>
      <c r="CI85" s="78">
        <f t="shared" si="58"/>
        <v>0</v>
      </c>
      <c r="CJ85" s="78" t="e">
        <f>SUM(#REF!,#REF!,#REF!,#REF!)</f>
        <v>#REF!</v>
      </c>
    </row>
    <row r="86" spans="1:88">
      <c r="A86" s="66"/>
      <c r="B86" s="127"/>
      <c r="C86" s="128"/>
      <c r="D86" s="51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5"/>
      <c r="P86" s="127"/>
      <c r="Q86" s="128"/>
      <c r="R86" s="51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5"/>
      <c r="AD86" s="127"/>
      <c r="AE86" s="128"/>
      <c r="AF86" s="51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5"/>
      <c r="AR86" s="127"/>
      <c r="AS86" s="128"/>
      <c r="AT86" s="51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5"/>
      <c r="BF86" s="127"/>
      <c r="BG86" s="128"/>
      <c r="BH86" s="51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5"/>
      <c r="BT86" s="127"/>
      <c r="BU86" s="128"/>
      <c r="BV86" s="51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5"/>
      <c r="CH86" s="129"/>
      <c r="CI86" s="78">
        <f t="shared" si="58"/>
        <v>0</v>
      </c>
      <c r="CJ86" s="78" t="e">
        <f>SUM(#REF!,#REF!,#REF!,#REF!)</f>
        <v>#REF!</v>
      </c>
    </row>
    <row r="87" spans="1:88">
      <c r="A87" s="66"/>
      <c r="B87" s="127"/>
      <c r="C87" s="128"/>
      <c r="D87" s="51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5"/>
      <c r="P87" s="127"/>
      <c r="Q87" s="128"/>
      <c r="R87" s="51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5"/>
      <c r="AD87" s="127"/>
      <c r="AE87" s="128"/>
      <c r="AF87" s="51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5"/>
      <c r="AR87" s="127"/>
      <c r="AS87" s="128"/>
      <c r="AT87" s="51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5"/>
      <c r="BF87" s="127"/>
      <c r="BG87" s="128"/>
      <c r="BH87" s="51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5"/>
      <c r="BT87" s="127"/>
      <c r="BU87" s="128"/>
      <c r="BV87" s="51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5"/>
      <c r="CH87" s="129"/>
      <c r="CI87" s="78">
        <f t="shared" si="58"/>
        <v>0</v>
      </c>
      <c r="CJ87" s="78" t="e">
        <f>SUM(#REF!,#REF!,#REF!,#REF!)</f>
        <v>#REF!</v>
      </c>
    </row>
    <row r="88" spans="1:88">
      <c r="A88" s="66"/>
      <c r="B88" s="127"/>
      <c r="C88" s="128"/>
      <c r="D88" s="51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5"/>
      <c r="P88" s="127"/>
      <c r="Q88" s="128"/>
      <c r="R88" s="51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5"/>
      <c r="AD88" s="127"/>
      <c r="AE88" s="128"/>
      <c r="AF88" s="51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5"/>
      <c r="AR88" s="127"/>
      <c r="AS88" s="128"/>
      <c r="AT88" s="51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5"/>
      <c r="BF88" s="127"/>
      <c r="BG88" s="128"/>
      <c r="BH88" s="51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5"/>
      <c r="BT88" s="127"/>
      <c r="BU88" s="128"/>
      <c r="BV88" s="51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5"/>
      <c r="CH88" s="129"/>
      <c r="CI88" s="78">
        <f t="shared" si="58"/>
        <v>0</v>
      </c>
      <c r="CJ88" s="78" t="e">
        <f>SUM(#REF!,#REF!,#REF!,#REF!)</f>
        <v>#REF!</v>
      </c>
    </row>
    <row r="89" spans="1:88">
      <c r="A89" s="66"/>
      <c r="B89" s="127"/>
      <c r="C89" s="128"/>
      <c r="D89" s="51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5"/>
      <c r="P89" s="127"/>
      <c r="Q89" s="128"/>
      <c r="R89" s="51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5"/>
      <c r="AD89" s="127"/>
      <c r="AE89" s="128"/>
      <c r="AF89" s="51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5"/>
      <c r="AR89" s="127"/>
      <c r="AS89" s="128"/>
      <c r="AT89" s="51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5"/>
      <c r="BF89" s="127"/>
      <c r="BG89" s="128"/>
      <c r="BH89" s="51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5"/>
      <c r="BT89" s="127"/>
      <c r="BU89" s="128"/>
      <c r="BV89" s="51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5"/>
      <c r="CH89" s="129"/>
      <c r="CI89" s="78">
        <f t="shared" si="58"/>
        <v>0</v>
      </c>
      <c r="CJ89" s="78" t="e">
        <f>SUM(#REF!,#REF!,#REF!,#REF!)</f>
        <v>#REF!</v>
      </c>
    </row>
    <row r="90" spans="1:88">
      <c r="A90" s="66"/>
      <c r="B90" s="127"/>
      <c r="C90" s="128"/>
      <c r="D90" s="51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5"/>
      <c r="P90" s="127"/>
      <c r="Q90" s="128"/>
      <c r="R90" s="51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5"/>
      <c r="AD90" s="127"/>
      <c r="AE90" s="128"/>
      <c r="AF90" s="51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5"/>
      <c r="AR90" s="127"/>
      <c r="AS90" s="128"/>
      <c r="AT90" s="51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5"/>
      <c r="BF90" s="127"/>
      <c r="BG90" s="128"/>
      <c r="BH90" s="51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5"/>
      <c r="BT90" s="127"/>
      <c r="BU90" s="128"/>
      <c r="BV90" s="51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5"/>
      <c r="CH90" s="129"/>
      <c r="CI90" s="78">
        <f t="shared" si="58"/>
        <v>0</v>
      </c>
      <c r="CJ90" s="78" t="e">
        <f>SUM(#REF!,#REF!,#REF!,#REF!)</f>
        <v>#REF!</v>
      </c>
    </row>
  </sheetData>
  <sheetProtection algorithmName="SHA-512" hashValue="xJf8SXlHrYjvVdxVB9JSplSSoQH+6wQ5vD5QYDCqXgLfLUuTdD1WPWmvFa2DGlFDF0b6RjCtQ1RGuLktZsqH+A==" saltValue="f8boLs371oXYD+c0AKXscQ==" spinCount="100000" sheet="1" selectLockedCells="1"/>
  <mergeCells count="27">
    <mergeCell ref="A47:B47"/>
    <mergeCell ref="A48:B48"/>
    <mergeCell ref="A49:B49"/>
    <mergeCell ref="A58:B58"/>
    <mergeCell ref="A65:B65"/>
    <mergeCell ref="A64:B64"/>
    <mergeCell ref="A53:B53"/>
    <mergeCell ref="A54:B54"/>
    <mergeCell ref="A55:B55"/>
    <mergeCell ref="A56:B56"/>
    <mergeCell ref="A57:B57"/>
    <mergeCell ref="A29:B29"/>
    <mergeCell ref="A40:B40"/>
    <mergeCell ref="A45:B45"/>
    <mergeCell ref="A50:B50"/>
    <mergeCell ref="A52:B52"/>
    <mergeCell ref="A46:B46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</mergeCells>
  <conditionalFormatting sqref="B9">
    <cfRule type="cellIs" dxfId="17" priority="1" operator="greaterThan">
      <formula>0.511</formula>
    </cfRule>
    <cfRule type="cellIs" dxfId="16" priority="2" operator="lessThanOrEqual">
      <formula>0.511</formula>
    </cfRule>
  </conditionalFormatting>
  <conditionalFormatting sqref="L25">
    <cfRule type="cellIs" dxfId="15" priority="5" operator="greaterThan">
      <formula>$F$24</formula>
    </cfRule>
  </conditionalFormatting>
  <conditionalFormatting sqref="Z25">
    <cfRule type="cellIs" dxfId="14" priority="4" operator="greaterThan">
      <formula>$T$24</formula>
    </cfRule>
  </conditionalFormatting>
  <conditionalFormatting sqref="AN25">
    <cfRule type="cellIs" dxfId="13" priority="3" operator="greaterThan">
      <formula>$AH$24</formula>
    </cfRule>
  </conditionalFormatting>
  <dataValidations count="2">
    <dataValidation type="decimal" allowBlank="1" showInputMessage="1" showErrorMessage="1" sqref="B11:D11" xr:uid="{196832F0-20B8-4924-8868-16AA6D64D519}">
      <formula1>0</formula1>
      <formula2>16</formula2>
    </dataValidation>
    <dataValidation type="decimal" allowBlank="1" showInputMessage="1" showErrorMessage="1" sqref="L25 Z25 AN25 BB25 BP25 CD25" xr:uid="{808189FE-ACB1-4B48-96B0-0F9C69E95F3C}">
      <formula1>0</formula1>
      <formula2>F24</formula2>
    </dataValidation>
  </dataValidations>
  <pageMargins left="0.7" right="0.7" top="0.75" bottom="0.75" header="0.3" footer="0.3"/>
  <pageSetup paperSize="9" scale="3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0C623B-E6F0-4088-A33A-06F8F252F93C}">
  <sheetPr codeName="Blad5">
    <pageSetUpPr fitToPage="1"/>
  </sheetPr>
  <dimension ref="A1:CJ90"/>
  <sheetViews>
    <sheetView showZeros="0" zoomScaleNormal="100" workbookViewId="0">
      <selection activeCell="N55" sqref="N55"/>
    </sheetView>
  </sheetViews>
  <sheetFormatPr defaultColWidth="9.140625" defaultRowHeight="14.45" outlineLevelCol="2"/>
  <cols>
    <col min="1" max="1" width="43.42578125" style="3" customWidth="1"/>
    <col min="2" max="2" width="15.85546875" style="3" customWidth="1"/>
    <col min="3" max="3" width="8.5703125" style="3" customWidth="1"/>
    <col min="4" max="4" width="9" style="3" customWidth="1"/>
    <col min="5" max="5" width="11.5703125" style="3" customWidth="1"/>
    <col min="6" max="10" width="13.5703125" style="3" hidden="1" customWidth="1" outlineLevel="1"/>
    <col min="11" max="11" width="12.5703125" style="3" hidden="1" customWidth="1" collapsed="1"/>
    <col min="12" max="12" width="12.5703125" style="3" customWidth="1"/>
    <col min="13" max="13" width="12.5703125" style="3" hidden="1" customWidth="1" outlineLevel="1"/>
    <col min="14" max="14" width="12.5703125" style="3" customWidth="1" collapsed="1"/>
    <col min="15" max="15" width="3.5703125" style="3" customWidth="1"/>
    <col min="16" max="16" width="5.5703125" style="3" customWidth="1"/>
    <col min="17" max="17" width="8.5703125" style="3" customWidth="1"/>
    <col min="18" max="18" width="9" style="3" customWidth="1"/>
    <col min="19" max="19" width="10.5703125" style="3" customWidth="1"/>
    <col min="20" max="24" width="13.5703125" style="3" hidden="1" customWidth="1" outlineLevel="1"/>
    <col min="25" max="25" width="12.5703125" style="3" hidden="1" customWidth="1" collapsed="1"/>
    <col min="26" max="26" width="12.5703125" style="3" customWidth="1"/>
    <col min="27" max="27" width="12.5703125" style="7" hidden="1" customWidth="1" outlineLevel="1"/>
    <col min="28" max="28" width="12.5703125" style="3" customWidth="1" collapsed="1"/>
    <col min="29" max="29" width="2.85546875" style="3" customWidth="1"/>
    <col min="30" max="30" width="5.5703125" style="3" customWidth="1"/>
    <col min="31" max="31" width="9.5703125" style="3" customWidth="1"/>
    <col min="32" max="32" width="10.42578125" style="3" customWidth="1"/>
    <col min="33" max="33" width="10.85546875" style="3" customWidth="1"/>
    <col min="34" max="38" width="13.5703125" style="3" hidden="1" customWidth="1" outlineLevel="1"/>
    <col min="39" max="39" width="12.5703125" style="3" hidden="1" customWidth="1" collapsed="1"/>
    <col min="40" max="40" width="12.5703125" style="3" customWidth="1"/>
    <col min="41" max="41" width="12.5703125" style="3" hidden="1" customWidth="1" outlineLevel="1"/>
    <col min="42" max="42" width="12.5703125" style="3" customWidth="1" collapsed="1"/>
    <col min="43" max="43" width="3.140625" style="3" customWidth="1"/>
    <col min="44" max="44" width="5.5703125" style="3" customWidth="1"/>
    <col min="45" max="45" width="10.42578125" style="3" customWidth="1"/>
    <col min="46" max="46" width="8.85546875" style="3" customWidth="1"/>
    <col min="47" max="47" width="9.5703125" style="3" customWidth="1"/>
    <col min="48" max="52" width="13.5703125" style="3" hidden="1" customWidth="1" outlineLevel="1"/>
    <col min="53" max="53" width="12.5703125" style="3" hidden="1" customWidth="1" collapsed="1"/>
    <col min="54" max="54" width="12.5703125" style="3" customWidth="1"/>
    <col min="55" max="55" width="12.5703125" style="3" hidden="1" customWidth="1" outlineLevel="1"/>
    <col min="56" max="56" width="12.5703125" style="3" customWidth="1" collapsed="1"/>
    <col min="57" max="57" width="3.140625" style="3" customWidth="1"/>
    <col min="58" max="58" width="5.5703125" style="3" hidden="1" customWidth="1" outlineLevel="1"/>
    <col min="59" max="59" width="10.42578125" style="3" hidden="1" customWidth="1" outlineLevel="1"/>
    <col min="60" max="60" width="11.42578125" style="3" hidden="1" customWidth="1" outlineLevel="1"/>
    <col min="61" max="61" width="10.85546875" style="3" hidden="1" customWidth="1" outlineLevel="1"/>
    <col min="62" max="66" width="13.5703125" style="3" hidden="1" customWidth="1" outlineLevel="2"/>
    <col min="67" max="67" width="12.5703125" style="3" hidden="1" customWidth="1" outlineLevel="1" collapsed="1"/>
    <col min="68" max="68" width="12.5703125" style="3" hidden="1" customWidth="1" outlineLevel="1"/>
    <col min="69" max="69" width="12.5703125" style="3" hidden="1" customWidth="1" outlineLevel="2"/>
    <col min="70" max="70" width="12.5703125" style="3" hidden="1" customWidth="1" outlineLevel="1" collapsed="1"/>
    <col min="71" max="71" width="3.140625" style="3" hidden="1" customWidth="1" outlineLevel="1"/>
    <col min="72" max="72" width="5.5703125" style="3" hidden="1" customWidth="1" outlineLevel="1"/>
    <col min="73" max="74" width="10.42578125" style="3" hidden="1" customWidth="1" outlineLevel="1"/>
    <col min="75" max="75" width="9.5703125" style="3" hidden="1" customWidth="1" outlineLevel="1"/>
    <col min="76" max="80" width="13.5703125" style="3" hidden="1" customWidth="1" outlineLevel="2"/>
    <col min="81" max="81" width="12.5703125" style="3" hidden="1" customWidth="1" outlineLevel="1" collapsed="1"/>
    <col min="82" max="82" width="12.5703125" style="3" hidden="1" customWidth="1" outlineLevel="1"/>
    <col min="83" max="83" width="12.5703125" style="3" hidden="1" customWidth="1" outlineLevel="2"/>
    <col min="84" max="84" width="12.5703125" style="3" hidden="1" customWidth="1" outlineLevel="1" collapsed="1"/>
    <col min="85" max="85" width="4.42578125" style="3" customWidth="1" collapsed="1"/>
    <col min="86" max="86" width="12" style="3" customWidth="1"/>
    <col min="87" max="87" width="10.5703125" style="3" customWidth="1"/>
    <col min="88" max="88" width="9.140625" style="3" customWidth="1"/>
    <col min="89" max="16384" width="9.140625" style="3"/>
  </cols>
  <sheetData>
    <row r="1" spans="1:88" ht="15.6">
      <c r="A1" s="29"/>
      <c r="B1" s="92" t="s">
        <v>75</v>
      </c>
      <c r="C1" s="93"/>
      <c r="E1" s="77" t="s">
        <v>76</v>
      </c>
      <c r="F1" s="102"/>
      <c r="G1" s="103"/>
      <c r="H1" s="87"/>
      <c r="I1" s="87"/>
      <c r="J1" s="87"/>
      <c r="K1" s="32"/>
      <c r="L1" s="32"/>
      <c r="M1" s="87"/>
      <c r="N1" s="32"/>
      <c r="O1"/>
      <c r="P1"/>
      <c r="Q1"/>
      <c r="R1"/>
      <c r="W1" s="89"/>
      <c r="X1" s="89"/>
      <c r="Y1" s="89"/>
      <c r="Z1" s="89"/>
      <c r="AA1" s="90"/>
      <c r="AB1" s="89"/>
      <c r="AC1" s="89"/>
      <c r="AD1" s="89"/>
      <c r="AE1" s="89"/>
      <c r="AF1" s="89"/>
      <c r="AG1" s="89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F1"/>
      <c r="BG1"/>
      <c r="BH1"/>
      <c r="BI1"/>
      <c r="BJ1"/>
      <c r="BK1"/>
      <c r="BL1"/>
      <c r="BM1"/>
      <c r="BN1"/>
      <c r="BO1"/>
      <c r="BP1"/>
      <c r="BQ1"/>
      <c r="BR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8" ht="15.6">
      <c r="A2" s="29"/>
      <c r="B2" s="99"/>
      <c r="C2" s="100"/>
      <c r="E2" s="3" t="s">
        <v>77</v>
      </c>
      <c r="F2" s="85"/>
      <c r="G2" s="86"/>
      <c r="H2" s="87"/>
      <c r="I2" s="87"/>
      <c r="J2" s="87"/>
      <c r="K2" s="32"/>
      <c r="L2" s="32"/>
      <c r="M2" s="87"/>
      <c r="N2" s="32"/>
      <c r="O2"/>
      <c r="P2"/>
      <c r="Q2"/>
      <c r="R2"/>
      <c r="W2" s="89"/>
      <c r="X2" s="89"/>
      <c r="Y2" s="89"/>
      <c r="Z2" s="89"/>
      <c r="AA2" s="90"/>
      <c r="AB2" s="89"/>
      <c r="AC2" s="89"/>
      <c r="AD2" s="89"/>
      <c r="AE2" s="89"/>
      <c r="AF2" s="89"/>
      <c r="AG2" s="89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F2"/>
      <c r="BG2"/>
      <c r="BH2"/>
      <c r="BI2"/>
      <c r="BJ2"/>
      <c r="BK2"/>
      <c r="BL2"/>
      <c r="BM2"/>
      <c r="BN2"/>
      <c r="BO2"/>
      <c r="BP2"/>
      <c r="BQ2"/>
      <c r="BR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8" ht="15.6">
      <c r="A3" s="29"/>
      <c r="B3" s="119" t="s">
        <v>78</v>
      </c>
      <c r="C3" s="100"/>
      <c r="D3" s="118"/>
      <c r="E3" s="118"/>
      <c r="F3" s="120"/>
      <c r="G3" s="121"/>
      <c r="H3" s="122"/>
      <c r="I3" s="122"/>
      <c r="J3" s="122"/>
      <c r="K3" s="32"/>
      <c r="L3" s="32"/>
      <c r="M3" s="122"/>
      <c r="N3" s="32"/>
      <c r="O3"/>
      <c r="P3"/>
      <c r="Q3"/>
      <c r="R3"/>
      <c r="W3" s="89"/>
      <c r="X3" s="89"/>
      <c r="Y3" s="89"/>
      <c r="Z3" s="89"/>
      <c r="AA3" s="90"/>
      <c r="AB3" s="89"/>
      <c r="AC3" s="89"/>
      <c r="AD3" s="89"/>
      <c r="AE3" s="89"/>
      <c r="AF3" s="89"/>
      <c r="AG3" s="89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F3"/>
      <c r="BG3"/>
      <c r="BH3"/>
      <c r="BI3"/>
      <c r="BJ3"/>
      <c r="BK3"/>
      <c r="BL3"/>
      <c r="BM3"/>
      <c r="BN3"/>
      <c r="BO3"/>
      <c r="BP3"/>
      <c r="BQ3"/>
      <c r="BR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8" ht="16.149999999999999">
      <c r="A4" s="105" t="s">
        <v>79</v>
      </c>
      <c r="B4" s="101"/>
      <c r="C4" s="100"/>
      <c r="F4" s="106"/>
      <c r="H4" s="109"/>
      <c r="I4" s="106"/>
      <c r="J4" s="106"/>
      <c r="K4" s="32"/>
      <c r="L4" s="32"/>
      <c r="M4" s="87"/>
      <c r="N4" s="32"/>
      <c r="O4"/>
      <c r="P4"/>
      <c r="Q4"/>
      <c r="R4"/>
      <c r="W4" s="89"/>
      <c r="X4" s="89"/>
      <c r="Y4" s="89"/>
      <c r="Z4" s="89"/>
      <c r="AA4" s="90"/>
      <c r="AB4" s="89"/>
      <c r="AC4" s="89"/>
      <c r="AD4" s="89"/>
      <c r="AE4" s="89"/>
      <c r="AF4" s="89"/>
      <c r="AG4" s="89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F4"/>
      <c r="BG4"/>
      <c r="BH4"/>
      <c r="BI4"/>
      <c r="BJ4"/>
      <c r="BK4"/>
      <c r="BL4"/>
      <c r="BM4"/>
      <c r="BN4"/>
      <c r="BO4"/>
      <c r="BP4"/>
      <c r="BQ4"/>
      <c r="BR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8" ht="15.6">
      <c r="A5" s="154" t="s">
        <v>80</v>
      </c>
      <c r="B5" s="123"/>
      <c r="C5" s="100"/>
      <c r="D5"/>
      <c r="E5" s="73"/>
      <c r="F5" s="106"/>
      <c r="G5" s="132"/>
      <c r="H5" s="132"/>
      <c r="I5" s="108"/>
      <c r="J5" s="108"/>
      <c r="K5" s="32"/>
      <c r="L5" s="32"/>
      <c r="M5" s="87"/>
      <c r="N5" s="32"/>
      <c r="O5"/>
      <c r="P5"/>
      <c r="Q5"/>
      <c r="R5"/>
      <c r="W5" s="89"/>
      <c r="X5" s="89"/>
      <c r="Y5" s="89"/>
      <c r="Z5" s="89"/>
      <c r="AA5" s="90"/>
      <c r="AB5" s="89"/>
      <c r="AC5" s="89"/>
      <c r="AD5" s="89"/>
      <c r="AE5" s="89"/>
      <c r="AF5" s="89"/>
      <c r="AG5" s="89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F5"/>
      <c r="BG5"/>
      <c r="BH5"/>
      <c r="BI5"/>
      <c r="BJ5"/>
      <c r="BK5"/>
      <c r="BL5"/>
      <c r="BM5"/>
      <c r="BN5"/>
      <c r="BO5"/>
      <c r="BP5"/>
      <c r="BQ5"/>
      <c r="BR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8" ht="15.6">
      <c r="A6" s="210" t="s">
        <v>81</v>
      </c>
      <c r="B6" s="123"/>
      <c r="C6"/>
      <c r="D6"/>
      <c r="E6"/>
      <c r="F6" s="106"/>
      <c r="G6" s="132"/>
      <c r="H6" s="132"/>
      <c r="I6" s="108"/>
      <c r="J6" s="108"/>
      <c r="K6" s="32"/>
      <c r="L6" s="32"/>
      <c r="M6" s="87"/>
      <c r="N6" s="32"/>
      <c r="O6"/>
      <c r="P6"/>
      <c r="Q6"/>
      <c r="R6"/>
      <c r="W6" s="89"/>
      <c r="X6" s="89"/>
      <c r="Y6" s="89"/>
      <c r="Z6" s="89"/>
      <c r="AA6" s="90"/>
      <c r="AB6" s="89"/>
      <c r="AC6" s="89"/>
      <c r="AD6" s="89"/>
      <c r="AE6" s="89"/>
      <c r="AF6" s="89"/>
      <c r="AG6" s="89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F6"/>
      <c r="BG6"/>
      <c r="BH6"/>
      <c r="BI6"/>
      <c r="BJ6"/>
      <c r="BK6"/>
      <c r="BL6"/>
      <c r="BM6"/>
      <c r="BN6"/>
      <c r="BO6"/>
      <c r="BP6"/>
      <c r="BQ6"/>
      <c r="BR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8" ht="15.6">
      <c r="A7" s="155" t="s">
        <v>82</v>
      </c>
      <c r="B7" s="123"/>
      <c r="C7"/>
      <c r="D7"/>
      <c r="E7"/>
      <c r="F7" s="106"/>
      <c r="G7" s="132"/>
      <c r="H7" s="132"/>
      <c r="I7" s="108"/>
      <c r="J7" s="108"/>
      <c r="K7" s="32"/>
      <c r="L7" s="32"/>
      <c r="M7" s="87"/>
      <c r="N7" s="32"/>
      <c r="O7"/>
      <c r="P7"/>
      <c r="Q7"/>
      <c r="R7"/>
      <c r="W7" s="89"/>
      <c r="X7" s="89"/>
      <c r="Y7" s="89"/>
      <c r="Z7" s="89"/>
      <c r="AA7" s="90"/>
      <c r="AB7" s="89"/>
      <c r="AC7" s="89"/>
      <c r="AD7" s="89"/>
      <c r="AE7" s="89"/>
      <c r="AF7" s="89"/>
      <c r="AG7" s="89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F7"/>
      <c r="BG7"/>
      <c r="BH7"/>
      <c r="BI7"/>
      <c r="BJ7"/>
      <c r="BK7"/>
      <c r="BL7"/>
      <c r="BM7"/>
      <c r="BN7"/>
      <c r="BO7"/>
      <c r="BP7"/>
      <c r="BQ7"/>
      <c r="BR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8" ht="15.6">
      <c r="A8" s="155" t="s">
        <v>83</v>
      </c>
      <c r="B8" s="123"/>
      <c r="C8" s="73" t="s">
        <v>84</v>
      </c>
      <c r="D8" s="118"/>
      <c r="E8" s="118"/>
      <c r="F8" s="118"/>
      <c r="G8" s="110"/>
      <c r="H8" s="110"/>
      <c r="I8" s="108"/>
      <c r="J8" s="108"/>
      <c r="K8" s="32"/>
      <c r="L8" s="32"/>
      <c r="M8" s="134"/>
      <c r="N8" s="32"/>
      <c r="O8"/>
      <c r="P8"/>
      <c r="Q8"/>
      <c r="R8"/>
      <c r="W8" s="89"/>
      <c r="X8" s="89"/>
      <c r="Y8" s="89"/>
      <c r="Z8" s="89"/>
      <c r="AA8" s="90"/>
      <c r="AB8" s="89"/>
      <c r="AC8" s="89"/>
      <c r="AD8" s="89"/>
      <c r="AE8" s="89"/>
      <c r="AF8" s="89"/>
      <c r="AG8" s="89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F8"/>
      <c r="BG8"/>
      <c r="BH8"/>
      <c r="BI8"/>
      <c r="BJ8"/>
      <c r="BK8"/>
      <c r="BL8"/>
      <c r="BM8"/>
      <c r="BN8"/>
      <c r="BO8"/>
      <c r="BP8"/>
      <c r="BQ8"/>
      <c r="BR8"/>
      <c r="BT8"/>
      <c r="BU8"/>
      <c r="BV8"/>
      <c r="BW8"/>
      <c r="BX8"/>
      <c r="BY8"/>
      <c r="BZ8"/>
      <c r="CA8"/>
      <c r="CB8"/>
      <c r="CC8"/>
      <c r="CD8"/>
      <c r="CE8"/>
      <c r="CF8"/>
    </row>
    <row r="9" spans="1:88" ht="15.6">
      <c r="A9" s="29" t="s">
        <v>85</v>
      </c>
      <c r="B9" s="88">
        <f>SUM(B4:B8)</f>
        <v>0</v>
      </c>
      <c r="C9" s="89"/>
      <c r="D9" s="89"/>
      <c r="E9" s="89"/>
      <c r="F9" s="107"/>
      <c r="G9" s="110"/>
      <c r="H9" s="110"/>
      <c r="I9" s="108"/>
      <c r="J9" s="108"/>
      <c r="K9"/>
      <c r="L9"/>
      <c r="M9"/>
      <c r="N9"/>
      <c r="O9"/>
      <c r="AS9"/>
      <c r="AT9"/>
      <c r="AU9"/>
      <c r="AV9"/>
      <c r="AW9"/>
      <c r="AX9"/>
      <c r="AY9"/>
      <c r="AZ9"/>
      <c r="BA9"/>
      <c r="BB9"/>
      <c r="BC9"/>
      <c r="BD9"/>
      <c r="BG9"/>
      <c r="BH9"/>
      <c r="BI9"/>
      <c r="BJ9"/>
      <c r="BK9"/>
      <c r="BL9"/>
      <c r="BM9"/>
      <c r="BN9"/>
      <c r="BO9"/>
      <c r="BP9"/>
      <c r="BQ9"/>
      <c r="BR9"/>
      <c r="BU9"/>
      <c r="BV9"/>
      <c r="BW9"/>
      <c r="BX9"/>
      <c r="BY9"/>
      <c r="BZ9"/>
      <c r="CA9"/>
      <c r="CB9"/>
      <c r="CC9"/>
      <c r="CD9"/>
      <c r="CE9"/>
      <c r="CF9"/>
    </row>
    <row r="10" spans="1:88" ht="15.6">
      <c r="A10" s="29"/>
      <c r="B10" s="88"/>
      <c r="C10" s="89"/>
      <c r="D10" s="89"/>
      <c r="E10" s="89"/>
      <c r="F10" s="107"/>
      <c r="G10" s="110"/>
      <c r="H10" s="110"/>
      <c r="I10" s="108"/>
      <c r="J10" s="108"/>
      <c r="K10"/>
      <c r="L10"/>
      <c r="M10"/>
      <c r="N10"/>
      <c r="O10"/>
      <c r="AS10"/>
      <c r="AT10"/>
      <c r="AU10"/>
      <c r="AV10"/>
      <c r="AW10"/>
      <c r="AX10"/>
      <c r="AY10"/>
      <c r="AZ10"/>
      <c r="BA10"/>
      <c r="BB10"/>
      <c r="BC10"/>
      <c r="BD10"/>
      <c r="BG10"/>
      <c r="BH10"/>
      <c r="BI10"/>
      <c r="BJ10"/>
      <c r="BK10"/>
      <c r="BL10"/>
      <c r="BM10"/>
      <c r="BN10"/>
      <c r="BO10"/>
      <c r="BP10"/>
      <c r="BQ10"/>
      <c r="BR10"/>
      <c r="BU10"/>
      <c r="BV10"/>
      <c r="BW10"/>
      <c r="BX10"/>
      <c r="BY10"/>
      <c r="BZ10"/>
      <c r="CA10"/>
      <c r="CB10"/>
      <c r="CC10"/>
      <c r="CD10"/>
      <c r="CE10"/>
      <c r="CF10"/>
    </row>
    <row r="11" spans="1:88" ht="15" hidden="1" customHeight="1">
      <c r="A11" s="67" t="s">
        <v>86</v>
      </c>
      <c r="B11" s="186"/>
      <c r="C11" s="48"/>
      <c r="D11" s="48"/>
      <c r="E11" s="16"/>
      <c r="F11" s="16"/>
      <c r="G11" s="16"/>
      <c r="H11" s="16"/>
      <c r="I11" s="16"/>
      <c r="J11" s="16"/>
      <c r="K11" s="16"/>
      <c r="L11" s="16"/>
      <c r="N11" s="16"/>
      <c r="O11" s="26"/>
      <c r="P11" s="42"/>
      <c r="Q11" s="42"/>
      <c r="R11" s="42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26"/>
      <c r="AD11" s="42"/>
      <c r="AE11" s="42"/>
      <c r="AF11" s="42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26"/>
      <c r="AR11" s="42"/>
      <c r="AS11" s="42"/>
      <c r="AT11" s="42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5"/>
      <c r="BF11" s="42"/>
      <c r="BG11" s="42"/>
      <c r="BH11" s="42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5"/>
      <c r="BT11" s="42"/>
      <c r="BU11" s="42"/>
      <c r="BV11" s="42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5"/>
      <c r="CH11" s="79"/>
    </row>
    <row r="12" spans="1:88" ht="15.6">
      <c r="A12" s="29"/>
      <c r="B12" s="88"/>
      <c r="C12" s="89"/>
      <c r="D12" s="89"/>
      <c r="E12" s="89"/>
      <c r="F12" s="107"/>
      <c r="G12" s="110"/>
      <c r="H12" s="110"/>
      <c r="I12" s="108"/>
      <c r="J12" s="108"/>
      <c r="K12"/>
      <c r="L12"/>
      <c r="M12"/>
      <c r="N12"/>
      <c r="O12"/>
      <c r="AS12"/>
      <c r="AT12"/>
      <c r="AU12"/>
      <c r="AV12"/>
      <c r="AW12"/>
      <c r="AX12"/>
      <c r="AY12"/>
      <c r="AZ12"/>
      <c r="BA12"/>
      <c r="BB12"/>
      <c r="BC12"/>
      <c r="BD12"/>
      <c r="BG12"/>
      <c r="BH12"/>
      <c r="BI12"/>
      <c r="BJ12"/>
      <c r="BK12"/>
      <c r="BL12"/>
      <c r="BM12"/>
      <c r="BN12"/>
      <c r="BO12"/>
      <c r="BP12"/>
      <c r="BQ12"/>
      <c r="BR12"/>
      <c r="BU12"/>
      <c r="BV12"/>
      <c r="BW12"/>
      <c r="BX12"/>
      <c r="BY12"/>
      <c r="BZ12"/>
      <c r="CA12"/>
      <c r="CB12"/>
      <c r="CC12"/>
      <c r="CD12"/>
      <c r="CE12"/>
      <c r="CF12"/>
    </row>
    <row r="13" spans="1:88">
      <c r="A13" s="29"/>
      <c r="B13" t="s">
        <v>87</v>
      </c>
      <c r="C13" s="89"/>
      <c r="D13" s="89"/>
      <c r="E13" s="89"/>
      <c r="F13" s="89"/>
      <c r="G13" s="88"/>
      <c r="H13"/>
      <c r="I13"/>
      <c r="J13"/>
      <c r="K13"/>
      <c r="L13"/>
      <c r="M13"/>
      <c r="N13"/>
      <c r="O13"/>
      <c r="P13" s="3" t="s">
        <v>87</v>
      </c>
      <c r="AD13" s="3" t="s">
        <v>87</v>
      </c>
      <c r="AR13" s="3" t="s">
        <v>87</v>
      </c>
      <c r="AS13"/>
      <c r="AT13"/>
      <c r="AU13"/>
      <c r="AV13"/>
      <c r="AW13"/>
      <c r="AX13"/>
      <c r="AY13"/>
      <c r="AZ13"/>
      <c r="BA13"/>
      <c r="BB13"/>
      <c r="BC13"/>
      <c r="BD13"/>
      <c r="BF13" s="3" t="s">
        <v>87</v>
      </c>
      <c r="BG13"/>
      <c r="BH13"/>
      <c r="BI13"/>
      <c r="BJ13"/>
      <c r="BK13"/>
      <c r="BL13"/>
      <c r="BM13"/>
      <c r="BN13"/>
      <c r="BO13"/>
      <c r="BP13"/>
      <c r="BQ13"/>
      <c r="BR13"/>
      <c r="BT13" s="3" t="s">
        <v>87</v>
      </c>
      <c r="BU13"/>
      <c r="BV13"/>
      <c r="BW13"/>
      <c r="BX13"/>
      <c r="BY13"/>
      <c r="BZ13"/>
      <c r="CA13"/>
      <c r="CB13"/>
      <c r="CC13"/>
      <c r="CD13"/>
      <c r="CE13"/>
      <c r="CF13"/>
    </row>
    <row r="14" spans="1:88" ht="15" thickBot="1">
      <c r="A14" s="31" t="s">
        <v>6</v>
      </c>
      <c r="B14" s="32" t="s">
        <v>7</v>
      </c>
      <c r="C14" s="32"/>
      <c r="D14" s="32"/>
      <c r="E14"/>
      <c r="F14"/>
      <c r="G14"/>
      <c r="H14"/>
      <c r="I14"/>
      <c r="J14"/>
      <c r="K14" s="32"/>
      <c r="L14" s="32"/>
      <c r="M14" s="32"/>
      <c r="N14" s="32"/>
      <c r="O14" s="32"/>
      <c r="P14" s="32" t="s">
        <v>8</v>
      </c>
      <c r="Q14" s="32"/>
      <c r="R14" s="32"/>
      <c r="S14" s="32"/>
      <c r="T14"/>
      <c r="U14"/>
      <c r="V14"/>
      <c r="W14"/>
      <c r="X14"/>
      <c r="Y14"/>
      <c r="Z14"/>
      <c r="AA14" s="32"/>
      <c r="AB14" s="32"/>
      <c r="AC14" s="32"/>
      <c r="AD14" s="32" t="s">
        <v>9</v>
      </c>
      <c r="AE14" s="32"/>
      <c r="AF14" s="32"/>
      <c r="AG14" s="32"/>
      <c r="AH14"/>
      <c r="AI14"/>
      <c r="AJ14"/>
      <c r="AK14"/>
      <c r="AL14"/>
      <c r="AM14"/>
      <c r="AN14"/>
      <c r="AO14" s="32"/>
      <c r="AP14" s="32"/>
      <c r="AQ14" s="32"/>
      <c r="AR14" s="32" t="s">
        <v>10</v>
      </c>
      <c r="AS14" s="32"/>
      <c r="AT14" s="32"/>
      <c r="AU14"/>
      <c r="AV14"/>
      <c r="AW14"/>
      <c r="AX14"/>
      <c r="AY14"/>
      <c r="AZ14"/>
      <c r="BA14"/>
      <c r="BB14"/>
      <c r="BC14" s="32"/>
      <c r="BD14"/>
      <c r="BF14" s="32" t="s">
        <v>11</v>
      </c>
      <c r="BG14" s="32"/>
      <c r="BH14" s="32"/>
      <c r="BI14"/>
      <c r="BJ14"/>
      <c r="BK14"/>
      <c r="BL14"/>
      <c r="BM14"/>
      <c r="BN14"/>
      <c r="BO14"/>
      <c r="BP14"/>
      <c r="BQ14" s="32"/>
      <c r="BR14"/>
      <c r="BT14" s="32" t="s">
        <v>12</v>
      </c>
      <c r="BU14" s="32"/>
      <c r="BV14" s="32"/>
      <c r="BW14"/>
      <c r="BX14"/>
      <c r="BY14"/>
      <c r="BZ14"/>
      <c r="CA14"/>
      <c r="CB14"/>
      <c r="CC14"/>
      <c r="CD14"/>
      <c r="CE14" s="32"/>
      <c r="CF14"/>
      <c r="CH14" s="77" t="s">
        <v>64</v>
      </c>
    </row>
    <row r="15" spans="1:88" ht="50.45" customHeight="1" thickBot="1">
      <c r="A15" s="228"/>
      <c r="B15" s="224" t="s">
        <v>15</v>
      </c>
      <c r="C15" s="220" t="s">
        <v>16</v>
      </c>
      <c r="D15" s="220" t="s">
        <v>17</v>
      </c>
      <c r="E15" s="221" t="s">
        <v>18</v>
      </c>
      <c r="F15" s="221" t="s">
        <v>80</v>
      </c>
      <c r="G15" s="234" t="s">
        <v>81</v>
      </c>
      <c r="H15" s="221" t="s">
        <v>88</v>
      </c>
      <c r="I15" s="221" t="s">
        <v>83</v>
      </c>
      <c r="J15" s="221" t="s">
        <v>89</v>
      </c>
      <c r="K15" s="221" t="s">
        <v>90</v>
      </c>
      <c r="L15" s="221" t="s">
        <v>25</v>
      </c>
      <c r="M15" s="221" t="s">
        <v>27</v>
      </c>
      <c r="N15" s="222" t="s">
        <v>26</v>
      </c>
      <c r="O15" s="42"/>
      <c r="P15" s="247" t="s">
        <v>15</v>
      </c>
      <c r="Q15" s="248" t="s">
        <v>29</v>
      </c>
      <c r="R15" s="248" t="s">
        <v>30</v>
      </c>
      <c r="S15" s="249" t="s">
        <v>18</v>
      </c>
      <c r="T15" s="249" t="s">
        <v>80</v>
      </c>
      <c r="U15" s="249" t="s">
        <v>91</v>
      </c>
      <c r="V15" s="249" t="s">
        <v>88</v>
      </c>
      <c r="W15" s="249" t="s">
        <v>83</v>
      </c>
      <c r="X15" s="249" t="s">
        <v>89</v>
      </c>
      <c r="Y15" s="249" t="s">
        <v>24</v>
      </c>
      <c r="Z15" s="249" t="s">
        <v>25</v>
      </c>
      <c r="AA15" s="249" t="s">
        <v>27</v>
      </c>
      <c r="AB15" s="173" t="s">
        <v>26</v>
      </c>
      <c r="AC15" s="42"/>
      <c r="AD15" s="247" t="s">
        <v>15</v>
      </c>
      <c r="AE15" s="248" t="s">
        <v>31</v>
      </c>
      <c r="AF15" s="248" t="s">
        <v>30</v>
      </c>
      <c r="AG15" s="249" t="s">
        <v>18</v>
      </c>
      <c r="AH15" s="249" t="s">
        <v>80</v>
      </c>
      <c r="AI15" s="249" t="s">
        <v>91</v>
      </c>
      <c r="AJ15" s="249" t="s">
        <v>88</v>
      </c>
      <c r="AK15" s="249" t="s">
        <v>83</v>
      </c>
      <c r="AL15" s="249" t="s">
        <v>89</v>
      </c>
      <c r="AM15" s="249" t="s">
        <v>24</v>
      </c>
      <c r="AN15" s="249" t="s">
        <v>25</v>
      </c>
      <c r="AO15" s="249" t="s">
        <v>27</v>
      </c>
      <c r="AP15" s="173" t="s">
        <v>26</v>
      </c>
      <c r="AQ15" s="42"/>
      <c r="AR15" s="247" t="s">
        <v>15</v>
      </c>
      <c r="AS15" s="248" t="s">
        <v>32</v>
      </c>
      <c r="AT15" s="248" t="s">
        <v>30</v>
      </c>
      <c r="AU15" s="249" t="s">
        <v>18</v>
      </c>
      <c r="AV15" s="249" t="s">
        <v>80</v>
      </c>
      <c r="AW15" s="249" t="s">
        <v>91</v>
      </c>
      <c r="AX15" s="249" t="s">
        <v>88</v>
      </c>
      <c r="AY15" s="249" t="s">
        <v>83</v>
      </c>
      <c r="AZ15" s="249" t="s">
        <v>89</v>
      </c>
      <c r="BA15" s="249" t="s">
        <v>24</v>
      </c>
      <c r="BB15" s="249" t="s">
        <v>25</v>
      </c>
      <c r="BC15" s="249" t="s">
        <v>27</v>
      </c>
      <c r="BD15" s="173" t="s">
        <v>26</v>
      </c>
      <c r="BE15" s="5"/>
      <c r="BF15" s="247" t="s">
        <v>15</v>
      </c>
      <c r="BG15" s="248" t="s">
        <v>33</v>
      </c>
      <c r="BH15" s="248" t="s">
        <v>30</v>
      </c>
      <c r="BI15" s="249" t="s">
        <v>18</v>
      </c>
      <c r="BJ15" s="249" t="s">
        <v>80</v>
      </c>
      <c r="BK15" s="249" t="s">
        <v>91</v>
      </c>
      <c r="BL15" s="249" t="s">
        <v>88</v>
      </c>
      <c r="BM15" s="249" t="s">
        <v>83</v>
      </c>
      <c r="BN15" s="249" t="s">
        <v>89</v>
      </c>
      <c r="BO15" s="249" t="s">
        <v>24</v>
      </c>
      <c r="BP15" s="249" t="s">
        <v>25</v>
      </c>
      <c r="BQ15" s="249" t="s">
        <v>27</v>
      </c>
      <c r="BR15" s="173" t="s">
        <v>26</v>
      </c>
      <c r="BS15" s="5"/>
      <c r="BT15" s="247" t="s">
        <v>15</v>
      </c>
      <c r="BU15" s="248" t="s">
        <v>34</v>
      </c>
      <c r="BV15" s="248" t="s">
        <v>30</v>
      </c>
      <c r="BW15" s="249" t="s">
        <v>18</v>
      </c>
      <c r="BX15" s="249" t="s">
        <v>80</v>
      </c>
      <c r="BY15" s="249" t="s">
        <v>91</v>
      </c>
      <c r="BZ15" s="249" t="s">
        <v>88</v>
      </c>
      <c r="CA15" s="249" t="s">
        <v>83</v>
      </c>
      <c r="CB15" s="249" t="s">
        <v>89</v>
      </c>
      <c r="CC15" s="249" t="s">
        <v>24</v>
      </c>
      <c r="CD15" s="249" t="s">
        <v>25</v>
      </c>
      <c r="CE15" s="249" t="s">
        <v>27</v>
      </c>
      <c r="CF15" s="173" t="s">
        <v>26</v>
      </c>
      <c r="CG15" s="5"/>
      <c r="CH15" s="81" t="s">
        <v>92</v>
      </c>
      <c r="CI15" s="76" t="s">
        <v>35</v>
      </c>
      <c r="CJ15" s="80" t="s">
        <v>36</v>
      </c>
    </row>
    <row r="16" spans="1:88">
      <c r="A16" s="111" t="s">
        <v>37</v>
      </c>
      <c r="B16" s="231"/>
      <c r="C16" s="214"/>
      <c r="D16" s="215">
        <f>(C16/12)*B16</f>
        <v>0</v>
      </c>
      <c r="E16" s="232"/>
      <c r="F16" s="233">
        <f>$E16*B$5</f>
        <v>0</v>
      </c>
      <c r="G16" s="130">
        <f>$E16*B$6</f>
        <v>0</v>
      </c>
      <c r="H16" s="130">
        <f>($E16+$F16+$G16)*B$7</f>
        <v>0</v>
      </c>
      <c r="I16" s="130">
        <f t="shared" ref="I16:I21" si="0">($E16+$F16+$G16)*B$8</f>
        <v>0</v>
      </c>
      <c r="J16" s="130">
        <f>12*SUM(E16:I16)</f>
        <v>0</v>
      </c>
      <c r="K16" s="130">
        <f>((M16+N16)/100)*B11</f>
        <v>0</v>
      </c>
      <c r="L16" s="130">
        <f>M16+N16+K16</f>
        <v>0</v>
      </c>
      <c r="M16" s="130">
        <f t="shared" ref="M16:M21" si="1">D16*J16</f>
        <v>0</v>
      </c>
      <c r="N16" s="216">
        <f t="shared" ref="N16:N21" si="2">IF(D16=0,0,((J16/12)*D16))</f>
        <v>0</v>
      </c>
      <c r="O16" s="5"/>
      <c r="P16" s="60"/>
      <c r="Q16" s="56"/>
      <c r="R16" s="63">
        <f>(Q16/12)*P16</f>
        <v>0</v>
      </c>
      <c r="S16" s="115"/>
      <c r="T16" s="1">
        <f>$S16*B$5</f>
        <v>0</v>
      </c>
      <c r="U16" s="1">
        <f t="shared" ref="U16:U21" si="3">$S16*B$6</f>
        <v>0</v>
      </c>
      <c r="V16" s="1">
        <f t="shared" ref="V16:V21" si="4">($S16+$T16+$U16)*B$7</f>
        <v>0</v>
      </c>
      <c r="W16" s="1">
        <f t="shared" ref="W16:W21" si="5">($S16+$T16+$U16)*B$8</f>
        <v>0</v>
      </c>
      <c r="X16" s="1">
        <f>12*SUM(S16:W16)</f>
        <v>0</v>
      </c>
      <c r="Y16" s="1">
        <f>((AA16+AB16)/100)*B11</f>
        <v>0</v>
      </c>
      <c r="Z16" s="1">
        <f>AA16+AB16+Y16</f>
        <v>0</v>
      </c>
      <c r="AA16" s="1">
        <f>R16*X16</f>
        <v>0</v>
      </c>
      <c r="AB16" s="54">
        <f t="shared" ref="AB16:AB21" si="6">IF(R16=0,0,((X16/12)*(D16+R16)-N16))</f>
        <v>0</v>
      </c>
      <c r="AC16" s="5"/>
      <c r="AD16" s="60"/>
      <c r="AE16" s="56"/>
      <c r="AF16" s="63">
        <f t="shared" ref="AF16:AF21" si="7">(AE16/12)*AD16</f>
        <v>0</v>
      </c>
      <c r="AG16" s="115"/>
      <c r="AH16" s="1">
        <f t="shared" ref="AH16:AH21" si="8">$AG16*B$5</f>
        <v>0</v>
      </c>
      <c r="AI16" s="1">
        <f t="shared" ref="AI16:AI21" si="9">$AG16*B$6</f>
        <v>0</v>
      </c>
      <c r="AJ16" s="1">
        <f t="shared" ref="AJ16:AJ21" si="10">($AG16+$AH16+$AI16)*B$7</f>
        <v>0</v>
      </c>
      <c r="AK16" s="1">
        <f t="shared" ref="AK16:AK21" si="11">($AG16+$AH16+$AI16)*B$8</f>
        <v>0</v>
      </c>
      <c r="AL16" s="1">
        <f>12*SUM(AG16:AK16)</f>
        <v>0</v>
      </c>
      <c r="AM16" s="1">
        <f>((AO16+AP16)/100)*B11</f>
        <v>0</v>
      </c>
      <c r="AN16" s="1">
        <f>AO16+AP16+AM16</f>
        <v>0</v>
      </c>
      <c r="AO16" s="1">
        <f>AF16*AL16</f>
        <v>0</v>
      </c>
      <c r="AP16" s="54">
        <f t="shared" ref="AP16:AP21" si="12">IF(AF16=0,0,((AL16/12)*(D16+R16+AF16)-(N16+AB16)))</f>
        <v>0</v>
      </c>
      <c r="AQ16" s="5"/>
      <c r="AR16" s="60"/>
      <c r="AS16" s="56"/>
      <c r="AT16" s="63">
        <f t="shared" ref="AT16:AT21" si="13">(AS16/12)*AR16</f>
        <v>0</v>
      </c>
      <c r="AU16" s="115"/>
      <c r="AV16" s="1">
        <f t="shared" ref="AV16:AV21" si="14">$AU16*B$5</f>
        <v>0</v>
      </c>
      <c r="AW16" s="1">
        <f t="shared" ref="AW16:AW21" si="15">$AU16*B$6</f>
        <v>0</v>
      </c>
      <c r="AX16" s="1">
        <f t="shared" ref="AX16:AX21" si="16">($AU16+$AV16+$AW16)*B$7</f>
        <v>0</v>
      </c>
      <c r="AY16" s="1">
        <f t="shared" ref="AY16:AY21" si="17">($AU16+$AV16+$AW16)*B$8</f>
        <v>0</v>
      </c>
      <c r="AZ16" s="1">
        <f>12*SUM(AU16:AY16)</f>
        <v>0</v>
      </c>
      <c r="BA16" s="1">
        <f>((BC16+BD16)/100)*B11</f>
        <v>0</v>
      </c>
      <c r="BB16" s="1">
        <f>BC16+BD16+BA16</f>
        <v>0</v>
      </c>
      <c r="BC16" s="1">
        <f>AT16*AZ16</f>
        <v>0</v>
      </c>
      <c r="BD16" s="54">
        <f>IF(AT16=0,0,((AZ16/12)*(D16+R16+AF16+AT16)-(N16+AB16+AP16)))</f>
        <v>0</v>
      </c>
      <c r="BE16" s="5"/>
      <c r="BF16" s="60"/>
      <c r="BG16" s="56"/>
      <c r="BH16" s="63">
        <f t="shared" ref="BH16:BH21" si="18">(BG16/12)*BF16</f>
        <v>0</v>
      </c>
      <c r="BI16" s="115"/>
      <c r="BJ16" s="1">
        <f>$BI16*$B5</f>
        <v>0</v>
      </c>
      <c r="BK16" s="1">
        <f>$BI16*$B6</f>
        <v>0</v>
      </c>
      <c r="BL16" s="1">
        <f t="shared" ref="BL16:BL21" si="19">($BI16+$BJ16+$BK16)*B$7</f>
        <v>0</v>
      </c>
      <c r="BM16" s="1">
        <f t="shared" ref="BM16:BM21" si="20">($BI16+$BJ16+$BK16)*B$8</f>
        <v>0</v>
      </c>
      <c r="BN16" s="1">
        <f>12*SUM(BI16:BM16)</f>
        <v>0</v>
      </c>
      <c r="BO16" s="1">
        <f>((BQ16+BR16)/100)*B11</f>
        <v>0</v>
      </c>
      <c r="BP16" s="1">
        <f>BQ16+BR16+BO16</f>
        <v>0</v>
      </c>
      <c r="BQ16" s="1">
        <f>BH16*BN16</f>
        <v>0</v>
      </c>
      <c r="BR16" s="54">
        <f t="shared" ref="BR16:BR21" si="21">IF(BH16=0,0,((BN16/12)*(R16+AF16+AT16+BH16)-(AB16+AP16+BD16)))</f>
        <v>0</v>
      </c>
      <c r="BS16" s="5"/>
      <c r="BT16" s="60"/>
      <c r="BU16" s="56"/>
      <c r="BV16" s="63">
        <f t="shared" ref="BV16:BV21" si="22">(BU16/12)*BT16</f>
        <v>0</v>
      </c>
      <c r="BW16" s="115"/>
      <c r="BX16" s="1">
        <f t="shared" ref="BX16:BX21" si="23">$BW16*B$5</f>
        <v>0</v>
      </c>
      <c r="BY16" s="1">
        <f t="shared" ref="BY16:BY21" si="24">$BW16*B$6</f>
        <v>0</v>
      </c>
      <c r="BZ16" s="1">
        <f t="shared" ref="BZ16:BZ21" si="25">($BW16+$BX16+$BY16)*B$7</f>
        <v>0</v>
      </c>
      <c r="CA16" s="1">
        <f t="shared" ref="CA16:CA21" si="26">($BW16+$BX16+$BY16)*B$8</f>
        <v>0</v>
      </c>
      <c r="CB16" s="1">
        <f>12*SUM(BW16:CA16)</f>
        <v>0</v>
      </c>
      <c r="CC16" s="1">
        <f>((CE16+CF16)/100)*B11</f>
        <v>0</v>
      </c>
      <c r="CD16" s="1">
        <f>CE16+CF16+CC16</f>
        <v>0</v>
      </c>
      <c r="CE16" s="1">
        <f>BV16*CB16</f>
        <v>0</v>
      </c>
      <c r="CF16" s="54">
        <f t="shared" ref="CF16:CF21" si="27">IF(BV16=0,0,((CB16/12)*(AF16+AT16+BH16+BV16)-(AP16+BD16+BR16)))</f>
        <v>0</v>
      </c>
      <c r="CG16" s="5"/>
      <c r="CH16" s="129">
        <f>SUM(L16,Z16,AN16,BB16,BP16,CD16)</f>
        <v>0</v>
      </c>
      <c r="CI16" s="78">
        <f>SUM(M16,AA16,AO16,BC16,BQ16,CE16)</f>
        <v>0</v>
      </c>
      <c r="CJ16" s="78">
        <f>SUM(N16,AB16,AP16,BD16,BR16,CF16)</f>
        <v>0</v>
      </c>
    </row>
    <row r="17" spans="1:88">
      <c r="A17" s="112" t="s">
        <v>38</v>
      </c>
      <c r="B17" s="231"/>
      <c r="C17" s="214"/>
      <c r="D17" s="63">
        <f t="shared" ref="D17:D21" si="28">(C17/12)*B17</f>
        <v>0</v>
      </c>
      <c r="E17" s="232"/>
      <c r="F17" s="229">
        <f t="shared" ref="F17:F21" si="29">$E17*B$5</f>
        <v>0</v>
      </c>
      <c r="G17" s="1">
        <f t="shared" ref="G17:G21" si="30">$E17*B$6</f>
        <v>0</v>
      </c>
      <c r="H17" s="1">
        <f t="shared" ref="H17:H21" si="31">($E17+$F17+$G17)*B$7</f>
        <v>0</v>
      </c>
      <c r="I17" s="1">
        <f t="shared" si="0"/>
        <v>0</v>
      </c>
      <c r="J17" s="1">
        <f>12*SUM(E17:I17)</f>
        <v>0</v>
      </c>
      <c r="K17" s="1">
        <f>((M17+N17)/100)*B11</f>
        <v>0</v>
      </c>
      <c r="L17" s="1">
        <f>M17+N17+K17</f>
        <v>0</v>
      </c>
      <c r="M17" s="1">
        <f t="shared" si="1"/>
        <v>0</v>
      </c>
      <c r="N17" s="54">
        <f t="shared" si="2"/>
        <v>0</v>
      </c>
      <c r="O17" s="5"/>
      <c r="P17" s="60"/>
      <c r="Q17" s="56"/>
      <c r="R17" s="63">
        <f>(Q17/12)*P17</f>
        <v>0</v>
      </c>
      <c r="S17" s="115"/>
      <c r="T17" s="1">
        <f t="shared" ref="T17:T21" si="32">$S17*B$5</f>
        <v>0</v>
      </c>
      <c r="U17" s="1">
        <f t="shared" si="3"/>
        <v>0</v>
      </c>
      <c r="V17" s="1">
        <f t="shared" si="4"/>
        <v>0</v>
      </c>
      <c r="W17" s="1">
        <f t="shared" si="5"/>
        <v>0</v>
      </c>
      <c r="X17" s="1">
        <f>12*SUM(S17:W17)</f>
        <v>0</v>
      </c>
      <c r="Y17" s="1">
        <f>((AA17+AB17)/100)*B11</f>
        <v>0</v>
      </c>
      <c r="Z17" s="1">
        <f t="shared" ref="Z17:Z21" si="33">AA17+AB17+Y17</f>
        <v>0</v>
      </c>
      <c r="AA17" s="1">
        <f t="shared" ref="AA17:AA21" si="34">R17*X17</f>
        <v>0</v>
      </c>
      <c r="AB17" s="54">
        <f t="shared" si="6"/>
        <v>0</v>
      </c>
      <c r="AC17" s="5"/>
      <c r="AD17" s="60"/>
      <c r="AE17" s="56"/>
      <c r="AF17" s="63">
        <f t="shared" si="7"/>
        <v>0</v>
      </c>
      <c r="AG17" s="115"/>
      <c r="AH17" s="1">
        <f t="shared" si="8"/>
        <v>0</v>
      </c>
      <c r="AI17" s="1">
        <f t="shared" si="9"/>
        <v>0</v>
      </c>
      <c r="AJ17" s="1">
        <f t="shared" si="10"/>
        <v>0</v>
      </c>
      <c r="AK17" s="1">
        <f t="shared" si="11"/>
        <v>0</v>
      </c>
      <c r="AL17" s="1">
        <f>12*SUM(AG17:AK17)</f>
        <v>0</v>
      </c>
      <c r="AM17" s="1">
        <f>((AO17+AP17)/100)*B11</f>
        <v>0</v>
      </c>
      <c r="AN17" s="1">
        <f t="shared" ref="AN17:AN21" si="35">AO17+AP17+AM17</f>
        <v>0</v>
      </c>
      <c r="AO17" s="1">
        <f t="shared" ref="AO17:AO21" si="36">AF17*AL17</f>
        <v>0</v>
      </c>
      <c r="AP17" s="54">
        <f t="shared" si="12"/>
        <v>0</v>
      </c>
      <c r="AQ17" s="5"/>
      <c r="AR17" s="60"/>
      <c r="AS17" s="56"/>
      <c r="AT17" s="63">
        <f t="shared" si="13"/>
        <v>0</v>
      </c>
      <c r="AU17" s="115"/>
      <c r="AV17" s="1">
        <f t="shared" si="14"/>
        <v>0</v>
      </c>
      <c r="AW17" s="1">
        <f t="shared" si="15"/>
        <v>0</v>
      </c>
      <c r="AX17" s="1">
        <f t="shared" si="16"/>
        <v>0</v>
      </c>
      <c r="AY17" s="1">
        <f t="shared" si="17"/>
        <v>0</v>
      </c>
      <c r="AZ17" s="1">
        <f>12*SUM(AU17:AY17)</f>
        <v>0</v>
      </c>
      <c r="BA17" s="1">
        <f>((BC17+BD17)/100)*B11</f>
        <v>0</v>
      </c>
      <c r="BB17" s="1">
        <f t="shared" ref="BB17:BB21" si="37">BC17+BD17+BA17</f>
        <v>0</v>
      </c>
      <c r="BC17" s="1">
        <f t="shared" ref="BC17:BC21" si="38">AT17*AZ17</f>
        <v>0</v>
      </c>
      <c r="BD17" s="54">
        <f t="shared" ref="BD17:BD21" si="39">IF(AT17=0,0,((AZ17/12)*(D17+R17+AF17+AT17)-(N17+AB17+AP17)))</f>
        <v>0</v>
      </c>
      <c r="BE17" s="5"/>
      <c r="BF17" s="60"/>
      <c r="BG17" s="56"/>
      <c r="BH17" s="63">
        <f t="shared" si="18"/>
        <v>0</v>
      </c>
      <c r="BI17" s="115"/>
      <c r="BJ17" s="1">
        <f>$BI17*$B5</f>
        <v>0</v>
      </c>
      <c r="BK17" s="1">
        <f>$BI17*$B6</f>
        <v>0</v>
      </c>
      <c r="BL17" s="1">
        <f t="shared" si="19"/>
        <v>0</v>
      </c>
      <c r="BM17" s="1">
        <f t="shared" si="20"/>
        <v>0</v>
      </c>
      <c r="BN17" s="1">
        <f>12*SUM(BI17:BM17)</f>
        <v>0</v>
      </c>
      <c r="BO17" s="1">
        <f>((BQ17+BR17)/100)*B11</f>
        <v>0</v>
      </c>
      <c r="BP17" s="1">
        <f t="shared" ref="BP17:BP21" si="40">BQ17+BR17+BO17</f>
        <v>0</v>
      </c>
      <c r="BQ17" s="1">
        <f t="shared" ref="BQ17:BQ21" si="41">BH17*BN17</f>
        <v>0</v>
      </c>
      <c r="BR17" s="54">
        <f t="shared" si="21"/>
        <v>0</v>
      </c>
      <c r="BS17" s="5"/>
      <c r="BT17" s="60"/>
      <c r="BU17" s="56"/>
      <c r="BV17" s="63">
        <f t="shared" si="22"/>
        <v>0</v>
      </c>
      <c r="BW17" s="115"/>
      <c r="BX17" s="1">
        <f t="shared" si="23"/>
        <v>0</v>
      </c>
      <c r="BY17" s="1">
        <f t="shared" si="24"/>
        <v>0</v>
      </c>
      <c r="BZ17" s="1">
        <f t="shared" si="25"/>
        <v>0</v>
      </c>
      <c r="CA17" s="1">
        <f t="shared" si="26"/>
        <v>0</v>
      </c>
      <c r="CB17" s="1">
        <f>12*SUM(BW17:CA17)</f>
        <v>0</v>
      </c>
      <c r="CC17" s="1">
        <f>((CE17+CF17)/100)*B11</f>
        <v>0</v>
      </c>
      <c r="CD17" s="1">
        <f t="shared" ref="CD17:CD21" si="42">CE17+CF17+CC17</f>
        <v>0</v>
      </c>
      <c r="CE17" s="1">
        <f t="shared" ref="CE17:CE21" si="43">BV17*CB17</f>
        <v>0</v>
      </c>
      <c r="CF17" s="54">
        <f t="shared" si="27"/>
        <v>0</v>
      </c>
      <c r="CG17" s="5"/>
      <c r="CH17" s="129">
        <f>SUM(L17,Z17,AN17,BB17,BP17,CD17)</f>
        <v>0</v>
      </c>
      <c r="CI17" s="78">
        <f t="shared" ref="CI17:CJ21" si="44">SUM(M17,AA17,AO17,BC17,BQ17,CE17)</f>
        <v>0</v>
      </c>
      <c r="CJ17" s="78">
        <f t="shared" si="44"/>
        <v>0</v>
      </c>
    </row>
    <row r="18" spans="1:88">
      <c r="A18" s="112" t="s">
        <v>93</v>
      </c>
      <c r="B18" s="231"/>
      <c r="C18" s="214"/>
      <c r="D18" s="63">
        <f t="shared" si="28"/>
        <v>0</v>
      </c>
      <c r="E18" s="232"/>
      <c r="F18" s="229">
        <f t="shared" si="29"/>
        <v>0</v>
      </c>
      <c r="G18" s="1">
        <f t="shared" si="30"/>
        <v>0</v>
      </c>
      <c r="H18" s="1">
        <f t="shared" si="31"/>
        <v>0</v>
      </c>
      <c r="I18" s="1">
        <f t="shared" si="0"/>
        <v>0</v>
      </c>
      <c r="J18" s="1">
        <f t="shared" ref="J18:J21" si="45">12*SUM(E18:I18)</f>
        <v>0</v>
      </c>
      <c r="K18" s="1">
        <f>((M18+N18)/100)*B11</f>
        <v>0</v>
      </c>
      <c r="L18" s="1">
        <f t="shared" ref="L18:L21" si="46">M18+N18+K18</f>
        <v>0</v>
      </c>
      <c r="M18" s="1">
        <f t="shared" si="1"/>
        <v>0</v>
      </c>
      <c r="N18" s="54">
        <f t="shared" si="2"/>
        <v>0</v>
      </c>
      <c r="O18" s="5"/>
      <c r="P18" s="60"/>
      <c r="Q18" s="56"/>
      <c r="R18" s="63">
        <f t="shared" ref="R18:R21" si="47">(Q18/12)*P18</f>
        <v>0</v>
      </c>
      <c r="S18" s="115"/>
      <c r="T18" s="1">
        <f t="shared" si="32"/>
        <v>0</v>
      </c>
      <c r="U18" s="1">
        <f t="shared" si="3"/>
        <v>0</v>
      </c>
      <c r="V18" s="1">
        <f t="shared" si="4"/>
        <v>0</v>
      </c>
      <c r="W18" s="1">
        <f t="shared" si="5"/>
        <v>0</v>
      </c>
      <c r="X18" s="1">
        <f t="shared" ref="X18:X21" si="48">12*SUM(S18:W18)</f>
        <v>0</v>
      </c>
      <c r="Y18" s="1">
        <f>((AA18+AB18)/100)*B11</f>
        <v>0</v>
      </c>
      <c r="Z18" s="1">
        <f t="shared" si="33"/>
        <v>0</v>
      </c>
      <c r="AA18" s="1">
        <f t="shared" si="34"/>
        <v>0</v>
      </c>
      <c r="AB18" s="54">
        <f t="shared" si="6"/>
        <v>0</v>
      </c>
      <c r="AC18" s="5"/>
      <c r="AD18" s="60"/>
      <c r="AE18" s="56"/>
      <c r="AF18" s="63">
        <f t="shared" si="7"/>
        <v>0</v>
      </c>
      <c r="AG18" s="115"/>
      <c r="AH18" s="1">
        <f t="shared" si="8"/>
        <v>0</v>
      </c>
      <c r="AI18" s="1">
        <f t="shared" si="9"/>
        <v>0</v>
      </c>
      <c r="AJ18" s="1">
        <f t="shared" si="10"/>
        <v>0</v>
      </c>
      <c r="AK18" s="1">
        <f t="shared" si="11"/>
        <v>0</v>
      </c>
      <c r="AL18" s="1">
        <f t="shared" ref="AL18:AL21" si="49">12*SUM(AG18:AK18)</f>
        <v>0</v>
      </c>
      <c r="AM18" s="1">
        <f>((AO18+AP18)/100)*B11</f>
        <v>0</v>
      </c>
      <c r="AN18" s="1">
        <f t="shared" si="35"/>
        <v>0</v>
      </c>
      <c r="AO18" s="1">
        <f t="shared" si="36"/>
        <v>0</v>
      </c>
      <c r="AP18" s="54">
        <f t="shared" si="12"/>
        <v>0</v>
      </c>
      <c r="AQ18" s="5"/>
      <c r="AR18" s="60"/>
      <c r="AS18" s="56"/>
      <c r="AT18" s="63">
        <f t="shared" si="13"/>
        <v>0</v>
      </c>
      <c r="AU18" s="115"/>
      <c r="AV18" s="1">
        <f t="shared" si="14"/>
        <v>0</v>
      </c>
      <c r="AW18" s="1">
        <f t="shared" si="15"/>
        <v>0</v>
      </c>
      <c r="AX18" s="1">
        <f t="shared" si="16"/>
        <v>0</v>
      </c>
      <c r="AY18" s="1">
        <f t="shared" si="17"/>
        <v>0</v>
      </c>
      <c r="AZ18" s="1">
        <f t="shared" ref="AZ18:AZ21" si="50">12*SUM(AU18:AY18)</f>
        <v>0</v>
      </c>
      <c r="BA18" s="1">
        <f>((BC18+BD18)/100)*B11</f>
        <v>0</v>
      </c>
      <c r="BB18" s="1">
        <f t="shared" si="37"/>
        <v>0</v>
      </c>
      <c r="BC18" s="1">
        <f t="shared" si="38"/>
        <v>0</v>
      </c>
      <c r="BD18" s="54">
        <f t="shared" si="39"/>
        <v>0</v>
      </c>
      <c r="BE18" s="5"/>
      <c r="BF18" s="60"/>
      <c r="BG18" s="56"/>
      <c r="BH18" s="63">
        <f t="shared" si="18"/>
        <v>0</v>
      </c>
      <c r="BI18" s="115"/>
      <c r="BJ18" s="1">
        <f>$BI18*$B5</f>
        <v>0</v>
      </c>
      <c r="BK18" s="1">
        <f>$BI18*$B6</f>
        <v>0</v>
      </c>
      <c r="BL18" s="1">
        <f t="shared" si="19"/>
        <v>0</v>
      </c>
      <c r="BM18" s="1">
        <f t="shared" si="20"/>
        <v>0</v>
      </c>
      <c r="BN18" s="1">
        <f t="shared" ref="BN18:BN21" si="51">12*SUM(BI18:BM18)</f>
        <v>0</v>
      </c>
      <c r="BO18" s="1">
        <f>((BQ18+BR18)/100)*B11</f>
        <v>0</v>
      </c>
      <c r="BP18" s="1">
        <f t="shared" si="40"/>
        <v>0</v>
      </c>
      <c r="BQ18" s="1">
        <f t="shared" si="41"/>
        <v>0</v>
      </c>
      <c r="BR18" s="54">
        <f t="shared" si="21"/>
        <v>0</v>
      </c>
      <c r="BS18" s="5"/>
      <c r="BT18" s="60"/>
      <c r="BU18" s="56"/>
      <c r="BV18" s="63">
        <f t="shared" si="22"/>
        <v>0</v>
      </c>
      <c r="BW18" s="115"/>
      <c r="BX18" s="1">
        <f t="shared" si="23"/>
        <v>0</v>
      </c>
      <c r="BY18" s="1">
        <f t="shared" si="24"/>
        <v>0</v>
      </c>
      <c r="BZ18" s="1">
        <f t="shared" si="25"/>
        <v>0</v>
      </c>
      <c r="CA18" s="1">
        <f t="shared" si="26"/>
        <v>0</v>
      </c>
      <c r="CB18" s="1">
        <f t="shared" ref="CB18:CB21" si="52">12*SUM(BW18:CA18)</f>
        <v>0</v>
      </c>
      <c r="CC18" s="1">
        <f>((CE18+CF18)/100)*B11</f>
        <v>0</v>
      </c>
      <c r="CD18" s="1">
        <f t="shared" si="42"/>
        <v>0</v>
      </c>
      <c r="CE18" s="1">
        <f t="shared" si="43"/>
        <v>0</v>
      </c>
      <c r="CF18" s="54">
        <f t="shared" si="27"/>
        <v>0</v>
      </c>
      <c r="CG18" s="5"/>
      <c r="CH18" s="129">
        <f>SUM(L18,Z18,AN18,BB18,BP18,CD18)</f>
        <v>0</v>
      </c>
      <c r="CI18" s="78">
        <f t="shared" si="44"/>
        <v>0</v>
      </c>
      <c r="CJ18" s="78">
        <f t="shared" si="44"/>
        <v>0</v>
      </c>
    </row>
    <row r="19" spans="1:88">
      <c r="A19" s="112" t="s">
        <v>94</v>
      </c>
      <c r="B19" s="231"/>
      <c r="C19" s="214"/>
      <c r="D19" s="63">
        <f t="shared" si="28"/>
        <v>0</v>
      </c>
      <c r="E19" s="232"/>
      <c r="F19" s="229">
        <f t="shared" si="29"/>
        <v>0</v>
      </c>
      <c r="G19" s="1">
        <f t="shared" si="30"/>
        <v>0</v>
      </c>
      <c r="H19" s="1">
        <f t="shared" si="31"/>
        <v>0</v>
      </c>
      <c r="I19" s="1">
        <f t="shared" si="0"/>
        <v>0</v>
      </c>
      <c r="J19" s="1">
        <f t="shared" si="45"/>
        <v>0</v>
      </c>
      <c r="K19" s="1">
        <f>((M19+N19)/100)*B11</f>
        <v>0</v>
      </c>
      <c r="L19" s="1">
        <f t="shared" si="46"/>
        <v>0</v>
      </c>
      <c r="M19" s="1">
        <f t="shared" si="1"/>
        <v>0</v>
      </c>
      <c r="N19" s="54">
        <f t="shared" si="2"/>
        <v>0</v>
      </c>
      <c r="O19" s="5"/>
      <c r="P19" s="60"/>
      <c r="Q19" s="56"/>
      <c r="R19" s="63">
        <f t="shared" si="47"/>
        <v>0</v>
      </c>
      <c r="S19" s="115"/>
      <c r="T19" s="1">
        <f t="shared" si="32"/>
        <v>0</v>
      </c>
      <c r="U19" s="1">
        <f t="shared" si="3"/>
        <v>0</v>
      </c>
      <c r="V19" s="1">
        <f t="shared" si="4"/>
        <v>0</v>
      </c>
      <c r="W19" s="1">
        <f t="shared" si="5"/>
        <v>0</v>
      </c>
      <c r="X19" s="1">
        <f t="shared" si="48"/>
        <v>0</v>
      </c>
      <c r="Y19" s="1">
        <f>((AA19+AB19)/100)*B11</f>
        <v>0</v>
      </c>
      <c r="Z19" s="1">
        <f t="shared" si="33"/>
        <v>0</v>
      </c>
      <c r="AA19" s="1">
        <f t="shared" si="34"/>
        <v>0</v>
      </c>
      <c r="AB19" s="54">
        <f t="shared" si="6"/>
        <v>0</v>
      </c>
      <c r="AC19" s="5"/>
      <c r="AD19" s="60"/>
      <c r="AE19" s="56"/>
      <c r="AF19" s="63">
        <f t="shared" si="7"/>
        <v>0</v>
      </c>
      <c r="AG19" s="115"/>
      <c r="AH19" s="1">
        <f t="shared" si="8"/>
        <v>0</v>
      </c>
      <c r="AI19" s="1">
        <f t="shared" si="9"/>
        <v>0</v>
      </c>
      <c r="AJ19" s="1">
        <f t="shared" si="10"/>
        <v>0</v>
      </c>
      <c r="AK19" s="1">
        <f t="shared" si="11"/>
        <v>0</v>
      </c>
      <c r="AL19" s="1">
        <f t="shared" si="49"/>
        <v>0</v>
      </c>
      <c r="AM19" s="1">
        <f>((AO19+AP19)/100)*B11</f>
        <v>0</v>
      </c>
      <c r="AN19" s="1">
        <f t="shared" si="35"/>
        <v>0</v>
      </c>
      <c r="AO19" s="1">
        <f t="shared" si="36"/>
        <v>0</v>
      </c>
      <c r="AP19" s="54">
        <f t="shared" si="12"/>
        <v>0</v>
      </c>
      <c r="AQ19" s="5"/>
      <c r="AR19" s="60"/>
      <c r="AS19" s="56"/>
      <c r="AT19" s="63">
        <f t="shared" si="13"/>
        <v>0</v>
      </c>
      <c r="AU19" s="115"/>
      <c r="AV19" s="1">
        <f t="shared" si="14"/>
        <v>0</v>
      </c>
      <c r="AW19" s="1">
        <f t="shared" si="15"/>
        <v>0</v>
      </c>
      <c r="AX19" s="1">
        <f t="shared" si="16"/>
        <v>0</v>
      </c>
      <c r="AY19" s="1">
        <f t="shared" si="17"/>
        <v>0</v>
      </c>
      <c r="AZ19" s="1">
        <f t="shared" si="50"/>
        <v>0</v>
      </c>
      <c r="BA19" s="1">
        <f>((BC19+BD19)/100)*B11</f>
        <v>0</v>
      </c>
      <c r="BB19" s="1">
        <f t="shared" si="37"/>
        <v>0</v>
      </c>
      <c r="BC19" s="1">
        <f t="shared" si="38"/>
        <v>0</v>
      </c>
      <c r="BD19" s="54">
        <f t="shared" si="39"/>
        <v>0</v>
      </c>
      <c r="BE19" s="5"/>
      <c r="BF19" s="60"/>
      <c r="BG19" s="56"/>
      <c r="BH19" s="63">
        <f t="shared" si="18"/>
        <v>0</v>
      </c>
      <c r="BI19" s="115"/>
      <c r="BJ19" s="1">
        <f>$BI19*$B5</f>
        <v>0</v>
      </c>
      <c r="BK19" s="1">
        <f>$BI19*$B6</f>
        <v>0</v>
      </c>
      <c r="BL19" s="1">
        <f t="shared" si="19"/>
        <v>0</v>
      </c>
      <c r="BM19" s="1">
        <f t="shared" si="20"/>
        <v>0</v>
      </c>
      <c r="BN19" s="1">
        <f t="shared" si="51"/>
        <v>0</v>
      </c>
      <c r="BO19" s="1">
        <f>((BQ19+BR19)/100)*B11</f>
        <v>0</v>
      </c>
      <c r="BP19" s="1">
        <f t="shared" si="40"/>
        <v>0</v>
      </c>
      <c r="BQ19" s="1">
        <f t="shared" si="41"/>
        <v>0</v>
      </c>
      <c r="BR19" s="54">
        <f t="shared" si="21"/>
        <v>0</v>
      </c>
      <c r="BS19" s="5"/>
      <c r="BT19" s="60"/>
      <c r="BU19" s="56"/>
      <c r="BV19" s="63">
        <f t="shared" si="22"/>
        <v>0</v>
      </c>
      <c r="BW19" s="115"/>
      <c r="BX19" s="1">
        <f t="shared" si="23"/>
        <v>0</v>
      </c>
      <c r="BY19" s="1">
        <f t="shared" si="24"/>
        <v>0</v>
      </c>
      <c r="BZ19" s="1">
        <f t="shared" si="25"/>
        <v>0</v>
      </c>
      <c r="CA19" s="1">
        <f t="shared" si="26"/>
        <v>0</v>
      </c>
      <c r="CB19" s="1">
        <f t="shared" si="52"/>
        <v>0</v>
      </c>
      <c r="CC19" s="1">
        <f>((CE19+CF19)/100)*B11</f>
        <v>0</v>
      </c>
      <c r="CD19" s="1">
        <f t="shared" si="42"/>
        <v>0</v>
      </c>
      <c r="CE19" s="1">
        <f t="shared" si="43"/>
        <v>0</v>
      </c>
      <c r="CF19" s="54">
        <f t="shared" si="27"/>
        <v>0</v>
      </c>
      <c r="CG19" s="5"/>
      <c r="CH19" s="129">
        <f>SUM(L19,Z19,AN19,BB19,BP19,CD19)</f>
        <v>0</v>
      </c>
      <c r="CI19" s="78">
        <f t="shared" si="44"/>
        <v>0</v>
      </c>
      <c r="CJ19" s="78">
        <f t="shared" si="44"/>
        <v>0</v>
      </c>
    </row>
    <row r="20" spans="1:88">
      <c r="A20" s="112" t="s">
        <v>42</v>
      </c>
      <c r="B20" s="231"/>
      <c r="C20" s="214"/>
      <c r="D20" s="63">
        <f t="shared" si="28"/>
        <v>0</v>
      </c>
      <c r="E20" s="232"/>
      <c r="F20" s="229">
        <f t="shared" si="29"/>
        <v>0</v>
      </c>
      <c r="G20" s="1">
        <f t="shared" si="30"/>
        <v>0</v>
      </c>
      <c r="H20" s="1">
        <f t="shared" si="31"/>
        <v>0</v>
      </c>
      <c r="I20" s="1">
        <f t="shared" si="0"/>
        <v>0</v>
      </c>
      <c r="J20" s="1">
        <f t="shared" si="45"/>
        <v>0</v>
      </c>
      <c r="K20" s="1">
        <f>((M20+N20)/100)*B11</f>
        <v>0</v>
      </c>
      <c r="L20" s="1">
        <f t="shared" si="46"/>
        <v>0</v>
      </c>
      <c r="M20" s="1">
        <f t="shared" si="1"/>
        <v>0</v>
      </c>
      <c r="N20" s="54">
        <f t="shared" si="2"/>
        <v>0</v>
      </c>
      <c r="O20" s="5"/>
      <c r="P20" s="60"/>
      <c r="Q20" s="56"/>
      <c r="R20" s="63">
        <f t="shared" si="47"/>
        <v>0</v>
      </c>
      <c r="S20" s="115"/>
      <c r="T20" s="1">
        <f t="shared" si="32"/>
        <v>0</v>
      </c>
      <c r="U20" s="1">
        <f t="shared" si="3"/>
        <v>0</v>
      </c>
      <c r="V20" s="1">
        <f t="shared" si="4"/>
        <v>0</v>
      </c>
      <c r="W20" s="1">
        <f t="shared" si="5"/>
        <v>0</v>
      </c>
      <c r="X20" s="1">
        <f t="shared" si="48"/>
        <v>0</v>
      </c>
      <c r="Y20" s="1">
        <f>((AA20+AB20)/100)*B11</f>
        <v>0</v>
      </c>
      <c r="Z20" s="1">
        <f t="shared" si="33"/>
        <v>0</v>
      </c>
      <c r="AA20" s="1">
        <f t="shared" si="34"/>
        <v>0</v>
      </c>
      <c r="AB20" s="54">
        <f t="shared" si="6"/>
        <v>0</v>
      </c>
      <c r="AC20" s="5"/>
      <c r="AD20" s="60"/>
      <c r="AE20" s="56"/>
      <c r="AF20" s="63">
        <f t="shared" si="7"/>
        <v>0</v>
      </c>
      <c r="AG20" s="115"/>
      <c r="AH20" s="1">
        <f t="shared" si="8"/>
        <v>0</v>
      </c>
      <c r="AI20" s="1">
        <f t="shared" si="9"/>
        <v>0</v>
      </c>
      <c r="AJ20" s="1">
        <f t="shared" si="10"/>
        <v>0</v>
      </c>
      <c r="AK20" s="1">
        <f t="shared" si="11"/>
        <v>0</v>
      </c>
      <c r="AL20" s="1">
        <f t="shared" si="49"/>
        <v>0</v>
      </c>
      <c r="AM20" s="1">
        <f>((AO20+AP20)/100)*B11</f>
        <v>0</v>
      </c>
      <c r="AN20" s="1">
        <f t="shared" si="35"/>
        <v>0</v>
      </c>
      <c r="AO20" s="1">
        <f t="shared" si="36"/>
        <v>0</v>
      </c>
      <c r="AP20" s="54">
        <f t="shared" si="12"/>
        <v>0</v>
      </c>
      <c r="AQ20" s="5"/>
      <c r="AR20" s="60"/>
      <c r="AS20" s="56"/>
      <c r="AT20" s="63">
        <f t="shared" si="13"/>
        <v>0</v>
      </c>
      <c r="AU20" s="115"/>
      <c r="AV20" s="1">
        <f t="shared" si="14"/>
        <v>0</v>
      </c>
      <c r="AW20" s="1">
        <f t="shared" si="15"/>
        <v>0</v>
      </c>
      <c r="AX20" s="1">
        <f t="shared" si="16"/>
        <v>0</v>
      </c>
      <c r="AY20" s="1">
        <f t="shared" si="17"/>
        <v>0</v>
      </c>
      <c r="AZ20" s="1">
        <f t="shared" si="50"/>
        <v>0</v>
      </c>
      <c r="BA20" s="1">
        <f>((BC20+BD20)/100)*B11</f>
        <v>0</v>
      </c>
      <c r="BB20" s="1">
        <f t="shared" si="37"/>
        <v>0</v>
      </c>
      <c r="BC20" s="1">
        <f t="shared" si="38"/>
        <v>0</v>
      </c>
      <c r="BD20" s="54">
        <f t="shared" si="39"/>
        <v>0</v>
      </c>
      <c r="BE20" s="5"/>
      <c r="BF20" s="60"/>
      <c r="BG20" s="56"/>
      <c r="BH20" s="63">
        <f t="shared" si="18"/>
        <v>0</v>
      </c>
      <c r="BI20" s="115"/>
      <c r="BJ20" s="1">
        <f>$BI20*$B5</f>
        <v>0</v>
      </c>
      <c r="BK20" s="1">
        <f>$BI20*$B6</f>
        <v>0</v>
      </c>
      <c r="BL20" s="1">
        <f t="shared" si="19"/>
        <v>0</v>
      </c>
      <c r="BM20" s="1">
        <f t="shared" si="20"/>
        <v>0</v>
      </c>
      <c r="BN20" s="1">
        <f t="shared" si="51"/>
        <v>0</v>
      </c>
      <c r="BO20" s="1">
        <f>((BQ20+BR20)/100)*B11</f>
        <v>0</v>
      </c>
      <c r="BP20" s="1">
        <f t="shared" si="40"/>
        <v>0</v>
      </c>
      <c r="BQ20" s="1">
        <f t="shared" si="41"/>
        <v>0</v>
      </c>
      <c r="BR20" s="54">
        <f t="shared" si="21"/>
        <v>0</v>
      </c>
      <c r="BS20" s="5"/>
      <c r="BT20" s="60"/>
      <c r="BU20" s="56"/>
      <c r="BV20" s="63">
        <f t="shared" si="22"/>
        <v>0</v>
      </c>
      <c r="BW20" s="115"/>
      <c r="BX20" s="1">
        <f t="shared" si="23"/>
        <v>0</v>
      </c>
      <c r="BY20" s="1">
        <f t="shared" si="24"/>
        <v>0</v>
      </c>
      <c r="BZ20" s="1">
        <f t="shared" si="25"/>
        <v>0</v>
      </c>
      <c r="CA20" s="1">
        <f t="shared" si="26"/>
        <v>0</v>
      </c>
      <c r="CB20" s="1">
        <f t="shared" si="52"/>
        <v>0</v>
      </c>
      <c r="CC20" s="1">
        <f>((CE20+CF20)/100)*B11</f>
        <v>0</v>
      </c>
      <c r="CD20" s="1">
        <f t="shared" si="42"/>
        <v>0</v>
      </c>
      <c r="CE20" s="1">
        <f t="shared" si="43"/>
        <v>0</v>
      </c>
      <c r="CF20" s="54">
        <f t="shared" si="27"/>
        <v>0</v>
      </c>
      <c r="CG20" s="5"/>
      <c r="CH20" s="129">
        <f>SUM(L20,Z20,AN20,BB20,BP20,CD20)</f>
        <v>0</v>
      </c>
      <c r="CI20" s="78">
        <f t="shared" si="44"/>
        <v>0</v>
      </c>
      <c r="CJ20" s="78">
        <f t="shared" si="44"/>
        <v>0</v>
      </c>
    </row>
    <row r="21" spans="1:88" ht="15" thickBot="1">
      <c r="A21" s="113" t="s">
        <v>43</v>
      </c>
      <c r="B21" s="244"/>
      <c r="C21" s="245"/>
      <c r="D21" s="64">
        <f t="shared" si="28"/>
        <v>0</v>
      </c>
      <c r="E21" s="246"/>
      <c r="F21" s="230">
        <f t="shared" si="29"/>
        <v>0</v>
      </c>
      <c r="G21" s="2">
        <f t="shared" si="30"/>
        <v>0</v>
      </c>
      <c r="H21" s="2">
        <f t="shared" si="31"/>
        <v>0</v>
      </c>
      <c r="I21" s="2">
        <f t="shared" si="0"/>
        <v>0</v>
      </c>
      <c r="J21" s="2">
        <f t="shared" si="45"/>
        <v>0</v>
      </c>
      <c r="K21" s="2">
        <f>((M21+N21)/100)*B11</f>
        <v>0</v>
      </c>
      <c r="L21" s="2">
        <f t="shared" si="46"/>
        <v>0</v>
      </c>
      <c r="M21" s="2">
        <f t="shared" si="1"/>
        <v>0</v>
      </c>
      <c r="N21" s="55">
        <f t="shared" si="2"/>
        <v>0</v>
      </c>
      <c r="O21" s="5"/>
      <c r="P21" s="61"/>
      <c r="Q21" s="58"/>
      <c r="R21" s="64">
        <f t="shared" si="47"/>
        <v>0</v>
      </c>
      <c r="S21" s="116"/>
      <c r="T21" s="2">
        <f t="shared" si="32"/>
        <v>0</v>
      </c>
      <c r="U21" s="2">
        <f t="shared" si="3"/>
        <v>0</v>
      </c>
      <c r="V21" s="2">
        <f t="shared" si="4"/>
        <v>0</v>
      </c>
      <c r="W21" s="2">
        <f t="shared" si="5"/>
        <v>0</v>
      </c>
      <c r="X21" s="2">
        <f t="shared" si="48"/>
        <v>0</v>
      </c>
      <c r="Y21" s="2">
        <f>((AA21+AB21)/100)*B11</f>
        <v>0</v>
      </c>
      <c r="Z21" s="2">
        <f t="shared" si="33"/>
        <v>0</v>
      </c>
      <c r="AA21" s="2">
        <f t="shared" si="34"/>
        <v>0</v>
      </c>
      <c r="AB21" s="55">
        <f t="shared" si="6"/>
        <v>0</v>
      </c>
      <c r="AC21" s="5"/>
      <c r="AD21" s="61"/>
      <c r="AE21" s="58"/>
      <c r="AF21" s="64">
        <f t="shared" si="7"/>
        <v>0</v>
      </c>
      <c r="AG21" s="116"/>
      <c r="AH21" s="2">
        <f t="shared" si="8"/>
        <v>0</v>
      </c>
      <c r="AI21" s="2">
        <f t="shared" si="9"/>
        <v>0</v>
      </c>
      <c r="AJ21" s="2">
        <f t="shared" si="10"/>
        <v>0</v>
      </c>
      <c r="AK21" s="2">
        <f t="shared" si="11"/>
        <v>0</v>
      </c>
      <c r="AL21" s="2">
        <f t="shared" si="49"/>
        <v>0</v>
      </c>
      <c r="AM21" s="2">
        <f>((AO21+AP21)/100)*B11</f>
        <v>0</v>
      </c>
      <c r="AN21" s="2">
        <f t="shared" si="35"/>
        <v>0</v>
      </c>
      <c r="AO21" s="2">
        <f t="shared" si="36"/>
        <v>0</v>
      </c>
      <c r="AP21" s="55">
        <f t="shared" si="12"/>
        <v>0</v>
      </c>
      <c r="AQ21" s="5"/>
      <c r="AR21" s="61"/>
      <c r="AS21" s="58"/>
      <c r="AT21" s="64">
        <f t="shared" si="13"/>
        <v>0</v>
      </c>
      <c r="AU21" s="116"/>
      <c r="AV21" s="2">
        <f t="shared" si="14"/>
        <v>0</v>
      </c>
      <c r="AW21" s="2">
        <f t="shared" si="15"/>
        <v>0</v>
      </c>
      <c r="AX21" s="2">
        <f t="shared" si="16"/>
        <v>0</v>
      </c>
      <c r="AY21" s="2">
        <f t="shared" si="17"/>
        <v>0</v>
      </c>
      <c r="AZ21" s="2">
        <f t="shared" si="50"/>
        <v>0</v>
      </c>
      <c r="BA21" s="2">
        <f>((BC21+BD21)/100)*B11</f>
        <v>0</v>
      </c>
      <c r="BB21" s="2">
        <f t="shared" si="37"/>
        <v>0</v>
      </c>
      <c r="BC21" s="2">
        <f t="shared" si="38"/>
        <v>0</v>
      </c>
      <c r="BD21" s="55">
        <f t="shared" si="39"/>
        <v>0</v>
      </c>
      <c r="BE21" s="5"/>
      <c r="BF21" s="61"/>
      <c r="BG21" s="58"/>
      <c r="BH21" s="64">
        <f t="shared" si="18"/>
        <v>0</v>
      </c>
      <c r="BI21" s="116"/>
      <c r="BJ21" s="2">
        <f>$BI21*$B5</f>
        <v>0</v>
      </c>
      <c r="BK21" s="2">
        <f>$BI21*$B6</f>
        <v>0</v>
      </c>
      <c r="BL21" s="2">
        <f t="shared" si="19"/>
        <v>0</v>
      </c>
      <c r="BM21" s="2">
        <f t="shared" si="20"/>
        <v>0</v>
      </c>
      <c r="BN21" s="2">
        <f t="shared" si="51"/>
        <v>0</v>
      </c>
      <c r="BO21" s="2">
        <f>((BQ21+BR21)/100)*B11</f>
        <v>0</v>
      </c>
      <c r="BP21" s="2">
        <f t="shared" si="40"/>
        <v>0</v>
      </c>
      <c r="BQ21" s="2">
        <f t="shared" si="41"/>
        <v>0</v>
      </c>
      <c r="BR21" s="55">
        <f t="shared" si="21"/>
        <v>0</v>
      </c>
      <c r="BS21" s="5"/>
      <c r="BT21" s="61"/>
      <c r="BU21" s="58"/>
      <c r="BV21" s="64">
        <f t="shared" si="22"/>
        <v>0</v>
      </c>
      <c r="BW21" s="116"/>
      <c r="BX21" s="2">
        <f t="shared" si="23"/>
        <v>0</v>
      </c>
      <c r="BY21" s="2">
        <f t="shared" si="24"/>
        <v>0</v>
      </c>
      <c r="BZ21" s="2">
        <f t="shared" si="25"/>
        <v>0</v>
      </c>
      <c r="CA21" s="2">
        <f t="shared" si="26"/>
        <v>0</v>
      </c>
      <c r="CB21" s="2">
        <f t="shared" si="52"/>
        <v>0</v>
      </c>
      <c r="CC21" s="2">
        <f>((CE21+CF21)/100)*B11</f>
        <v>0</v>
      </c>
      <c r="CD21" s="2">
        <f t="shared" si="42"/>
        <v>0</v>
      </c>
      <c r="CE21" s="2">
        <f t="shared" si="43"/>
        <v>0</v>
      </c>
      <c r="CF21" s="55">
        <f t="shared" si="27"/>
        <v>0</v>
      </c>
      <c r="CG21" s="5"/>
      <c r="CH21" s="129">
        <f>SUM(L21,Z21,AN21,BB21,BP21,CD21)</f>
        <v>0</v>
      </c>
      <c r="CI21" s="78">
        <f t="shared" si="44"/>
        <v>0</v>
      </c>
      <c r="CJ21" s="78">
        <f t="shared" si="44"/>
        <v>0</v>
      </c>
    </row>
    <row r="22" spans="1:88">
      <c r="A22" s="66"/>
      <c r="B22" s="50"/>
      <c r="C22" s="50"/>
      <c r="D22" s="50"/>
      <c r="E22" s="16"/>
      <c r="F22" s="97">
        <f>SUM(D16:D17,D19)</f>
        <v>0</v>
      </c>
      <c r="G22" s="16"/>
      <c r="H22" s="16"/>
      <c r="I22" s="16"/>
      <c r="J22" s="16"/>
      <c r="K22" s="16"/>
      <c r="L22" s="16"/>
      <c r="M22" s="16"/>
      <c r="N22" s="16"/>
      <c r="O22" s="26"/>
      <c r="P22" s="50"/>
      <c r="Q22" s="50"/>
      <c r="R22" s="50"/>
      <c r="S22" s="16"/>
      <c r="T22" s="65">
        <f>SUM(R16:R17,R19)</f>
        <v>0</v>
      </c>
      <c r="U22" s="16"/>
      <c r="V22" s="16"/>
      <c r="W22" s="16"/>
      <c r="X22" s="16"/>
      <c r="Y22" s="16"/>
      <c r="Z22" s="16"/>
      <c r="AA22" s="17"/>
      <c r="AB22" s="16"/>
      <c r="AC22" s="26"/>
      <c r="AD22" s="50"/>
      <c r="AE22" s="50"/>
      <c r="AF22" s="50"/>
      <c r="AG22" s="16"/>
      <c r="AH22" s="65">
        <f>SUM(AF16:AF17,AF19)</f>
        <v>0</v>
      </c>
      <c r="AI22" s="16"/>
      <c r="AJ22" s="16"/>
      <c r="AK22" s="16"/>
      <c r="AL22" s="16"/>
      <c r="AM22" s="16"/>
      <c r="AN22" s="16"/>
      <c r="AO22" s="16"/>
      <c r="AP22" s="16"/>
      <c r="AQ22" s="26"/>
      <c r="AR22" s="50"/>
      <c r="AS22" s="50"/>
      <c r="AT22" s="50"/>
      <c r="AU22" s="16"/>
      <c r="AV22" s="45">
        <f>SUM(AT16:AT17,AT19)</f>
        <v>0</v>
      </c>
      <c r="AW22" s="15"/>
      <c r="AX22" s="15"/>
      <c r="AY22" s="15"/>
      <c r="AZ22" s="15"/>
      <c r="BA22" s="16"/>
      <c r="BB22" s="16"/>
      <c r="BC22" s="16"/>
      <c r="BD22" s="16"/>
      <c r="BE22" s="5"/>
      <c r="BF22" s="50"/>
      <c r="BG22" s="50"/>
      <c r="BH22" s="50"/>
      <c r="BI22" s="16"/>
      <c r="BJ22" s="65">
        <f>SUM(BH16:BH17,BH19)</f>
        <v>0</v>
      </c>
      <c r="BK22" s="16"/>
      <c r="BL22" s="16"/>
      <c r="BM22" s="16"/>
      <c r="BN22" s="16"/>
      <c r="BO22" s="16"/>
      <c r="BP22" s="16"/>
      <c r="BQ22" s="16"/>
      <c r="BR22" s="16"/>
      <c r="BS22" s="5"/>
      <c r="BT22" s="50"/>
      <c r="BU22" s="50"/>
      <c r="BV22" s="50"/>
      <c r="BW22" s="16"/>
      <c r="BX22" s="65">
        <f>SUM(BV16:BV17,BV19)</f>
        <v>0</v>
      </c>
      <c r="BY22" s="16"/>
      <c r="BZ22" s="16"/>
      <c r="CA22" s="16"/>
      <c r="CB22" s="16"/>
      <c r="CC22" s="16"/>
      <c r="CD22" s="16"/>
      <c r="CE22" s="16"/>
      <c r="CF22" s="16"/>
      <c r="CG22" s="5"/>
      <c r="CI22" s="78">
        <f>SUM(M22,AA22,AO22,BC22)</f>
        <v>0</v>
      </c>
      <c r="CJ22" s="78"/>
    </row>
    <row r="23" spans="1:88">
      <c r="A23" s="67" t="s">
        <v>95</v>
      </c>
      <c r="B23" s="50"/>
      <c r="C23" s="50"/>
      <c r="D23" s="50"/>
      <c r="E23" s="16"/>
      <c r="F23" s="97"/>
      <c r="G23" s="16"/>
      <c r="H23" s="16"/>
      <c r="I23" s="16"/>
      <c r="J23" s="16"/>
      <c r="K23" s="16">
        <f>SUM(K16:K21)</f>
        <v>0</v>
      </c>
      <c r="L23" s="16"/>
      <c r="M23" s="16"/>
      <c r="N23" s="16"/>
      <c r="O23" s="26"/>
      <c r="P23" s="50"/>
      <c r="Q23" s="50"/>
      <c r="R23" s="50"/>
      <c r="S23" s="16"/>
      <c r="T23" s="65"/>
      <c r="U23" s="16"/>
      <c r="V23" s="16"/>
      <c r="W23" s="16"/>
      <c r="X23" s="16"/>
      <c r="Y23" s="16">
        <f>SUM(Y16:Y21)</f>
        <v>0</v>
      </c>
      <c r="Z23" s="16"/>
      <c r="AA23" s="17"/>
      <c r="AB23" s="16"/>
      <c r="AC23" s="26"/>
      <c r="AD23" s="50"/>
      <c r="AE23" s="50"/>
      <c r="AF23" s="50"/>
      <c r="AG23" s="16"/>
      <c r="AH23" s="65"/>
      <c r="AI23" s="16"/>
      <c r="AJ23" s="16"/>
      <c r="AK23" s="16"/>
      <c r="AL23" s="16"/>
      <c r="AM23" s="16">
        <f>SUM(AM16:AM21)</f>
        <v>0</v>
      </c>
      <c r="AN23" s="16"/>
      <c r="AO23" s="16"/>
      <c r="AP23" s="16"/>
      <c r="AQ23" s="26"/>
      <c r="AR23" s="50"/>
      <c r="AS23" s="50"/>
      <c r="AT23" s="50"/>
      <c r="AU23" s="16"/>
      <c r="AV23" s="45"/>
      <c r="AW23" s="15"/>
      <c r="AX23" s="15"/>
      <c r="AY23" s="15"/>
      <c r="AZ23" s="15"/>
      <c r="BA23" s="16">
        <f>SUM(BA16:BA21)</f>
        <v>0</v>
      </c>
      <c r="BB23" s="16"/>
      <c r="BC23" s="16"/>
      <c r="BD23" s="16"/>
      <c r="BE23" s="5"/>
      <c r="BF23" s="50"/>
      <c r="BG23" s="50"/>
      <c r="BH23" s="50"/>
      <c r="BI23" s="16"/>
      <c r="BJ23" s="65"/>
      <c r="BK23" s="16"/>
      <c r="BL23" s="16"/>
      <c r="BM23" s="16"/>
      <c r="BN23" s="16"/>
      <c r="BO23" s="16">
        <f>SUM(BO16:BO21)</f>
        <v>0</v>
      </c>
      <c r="BP23" s="16"/>
      <c r="BQ23" s="16"/>
      <c r="BR23" s="16"/>
      <c r="BS23" s="5"/>
      <c r="BT23" s="50"/>
      <c r="BU23" s="50"/>
      <c r="BV23" s="50"/>
      <c r="BW23" s="16"/>
      <c r="BX23" s="65"/>
      <c r="BY23" s="16"/>
      <c r="BZ23" s="16"/>
      <c r="CA23" s="16"/>
      <c r="CB23" s="16"/>
      <c r="CC23" s="16">
        <f>SUM(CC16:CC21)</f>
        <v>0</v>
      </c>
      <c r="CD23" s="16"/>
      <c r="CE23" s="16"/>
      <c r="CF23" s="16"/>
      <c r="CG23" s="5"/>
      <c r="CI23" s="78"/>
      <c r="CJ23" s="78"/>
    </row>
    <row r="24" spans="1:88" ht="15" thickBot="1">
      <c r="A24" s="182" t="s">
        <v>96</v>
      </c>
      <c r="B24" s="51"/>
      <c r="C24" s="51"/>
      <c r="D24" s="51"/>
      <c r="E24" s="16"/>
      <c r="F24" s="98">
        <f>1500*F22</f>
        <v>0</v>
      </c>
      <c r="G24" s="16"/>
      <c r="H24" s="16"/>
      <c r="I24" s="16"/>
      <c r="J24" s="16"/>
      <c r="K24" s="16"/>
      <c r="L24" s="18">
        <f>SUM(L16:L21)</f>
        <v>0</v>
      </c>
      <c r="N24" s="16"/>
      <c r="O24" s="26"/>
      <c r="P24" s="42"/>
      <c r="Q24" s="42"/>
      <c r="R24" s="42"/>
      <c r="S24" s="16"/>
      <c r="T24" s="16">
        <f>1500*T22</f>
        <v>0</v>
      </c>
      <c r="U24" s="16"/>
      <c r="V24" s="16"/>
      <c r="W24" s="16"/>
      <c r="X24" s="16"/>
      <c r="Y24" s="16"/>
      <c r="Z24" s="183">
        <f>SUM(Z16:Z21)</f>
        <v>0</v>
      </c>
      <c r="AB24" s="16"/>
      <c r="AC24" s="26"/>
      <c r="AD24" s="42"/>
      <c r="AE24" s="42"/>
      <c r="AF24" s="42"/>
      <c r="AG24" s="16"/>
      <c r="AH24" s="16">
        <f>1500*AH22</f>
        <v>0</v>
      </c>
      <c r="AI24" s="16"/>
      <c r="AJ24" s="16"/>
      <c r="AK24" s="16"/>
      <c r="AL24" s="16"/>
      <c r="AM24" s="16"/>
      <c r="AN24" s="18">
        <f>SUM(AN16:AN21)</f>
        <v>0</v>
      </c>
      <c r="AP24" s="16"/>
      <c r="AQ24" s="26"/>
      <c r="AR24" s="42"/>
      <c r="AS24" s="42"/>
      <c r="AT24" s="42"/>
      <c r="AU24" s="16"/>
      <c r="AV24" s="16">
        <f>1500*AV22</f>
        <v>0</v>
      </c>
      <c r="AW24" s="16"/>
      <c r="AX24" s="16"/>
      <c r="AY24" s="16"/>
      <c r="AZ24" s="16"/>
      <c r="BA24" s="16"/>
      <c r="BB24" s="18">
        <f>SUM(BB16:BB21)</f>
        <v>0</v>
      </c>
      <c r="BC24" s="16"/>
      <c r="BD24" s="16"/>
      <c r="BE24" s="5"/>
      <c r="BF24" s="42"/>
      <c r="BG24" s="42"/>
      <c r="BH24" s="42"/>
      <c r="BI24" s="16"/>
      <c r="BJ24" s="16">
        <f>1500*BJ22</f>
        <v>0</v>
      </c>
      <c r="BK24" s="16"/>
      <c r="BL24" s="16"/>
      <c r="BM24" s="16"/>
      <c r="BN24" s="16"/>
      <c r="BO24" s="16"/>
      <c r="BP24" s="18">
        <f>SUM(BP16:BP21)</f>
        <v>0</v>
      </c>
      <c r="BQ24" s="16">
        <f>SUM(BQ16:BQ21)</f>
        <v>0</v>
      </c>
      <c r="BR24" s="16"/>
      <c r="BS24" s="5"/>
      <c r="BT24" s="42"/>
      <c r="BU24" s="42"/>
      <c r="BV24" s="42"/>
      <c r="BW24" s="16"/>
      <c r="BX24" s="16">
        <f>1500*BX22</f>
        <v>0</v>
      </c>
      <c r="BY24" s="16"/>
      <c r="BZ24" s="16"/>
      <c r="CA24" s="16"/>
      <c r="CB24" s="16"/>
      <c r="CC24" s="16"/>
      <c r="CD24" s="18">
        <f>SUM(CD16:CD21)</f>
        <v>0</v>
      </c>
      <c r="CE24" s="16">
        <f>SUM(CE16:CE21)</f>
        <v>0</v>
      </c>
      <c r="CF24" s="16"/>
      <c r="CG24" s="5"/>
      <c r="CH24" s="129">
        <f>SUM(L24,Z24,AN24,BB24,BP24,CD24)</f>
        <v>0</v>
      </c>
    </row>
    <row r="25" spans="1:88" ht="15" customHeight="1" thickBot="1">
      <c r="A25" s="43" t="s">
        <v>97</v>
      </c>
      <c r="B25"/>
      <c r="C25"/>
      <c r="D25"/>
      <c r="E25" s="16"/>
      <c r="F25" s="52"/>
      <c r="G25" s="52"/>
      <c r="H25" s="52"/>
      <c r="I25" s="52"/>
      <c r="J25" s="52"/>
      <c r="K25" s="52"/>
      <c r="L25" s="20"/>
      <c r="N25" s="52"/>
      <c r="O25" s="5"/>
      <c r="P25" s="48"/>
      <c r="Q25" s="48"/>
      <c r="R25" s="48"/>
      <c r="S25" s="52"/>
      <c r="T25" s="12"/>
      <c r="U25" s="12"/>
      <c r="V25" s="12"/>
      <c r="W25" s="12"/>
      <c r="X25" s="12"/>
      <c r="Y25" s="52"/>
      <c r="Z25" s="21"/>
      <c r="AB25" s="52"/>
      <c r="AC25" s="5"/>
      <c r="AD25" s="48"/>
      <c r="AE25" s="48"/>
      <c r="AF25" s="48"/>
      <c r="AG25" s="52"/>
      <c r="AH25" s="12"/>
      <c r="AI25" s="12"/>
      <c r="AJ25" s="12"/>
      <c r="AK25" s="12"/>
      <c r="AL25" s="12"/>
      <c r="AM25" s="52"/>
      <c r="AN25" s="20"/>
      <c r="AP25" s="52"/>
      <c r="AQ25" s="5"/>
      <c r="AR25" s="48"/>
      <c r="AS25" s="48"/>
      <c r="AT25" s="48"/>
      <c r="AU25" s="52"/>
      <c r="AV25" s="12"/>
      <c r="AW25" s="12"/>
      <c r="AX25" s="12"/>
      <c r="AY25" s="12"/>
      <c r="AZ25" s="12"/>
      <c r="BA25" s="52"/>
      <c r="BB25" s="20"/>
      <c r="BD25" s="52"/>
      <c r="BE25" s="5"/>
      <c r="BF25" s="48"/>
      <c r="BG25" s="48"/>
      <c r="BH25" s="48"/>
      <c r="BI25" s="52"/>
      <c r="BJ25" s="52"/>
      <c r="BK25" s="52"/>
      <c r="BL25" s="52"/>
      <c r="BM25" s="52"/>
      <c r="BN25" s="52"/>
      <c r="BO25" s="52"/>
      <c r="BP25" s="20"/>
      <c r="BR25" s="12"/>
      <c r="BS25" s="5"/>
      <c r="BT25" s="48"/>
      <c r="BU25" s="48"/>
      <c r="BV25" s="48"/>
      <c r="BW25" s="52"/>
      <c r="BX25" s="52"/>
      <c r="BY25" s="52"/>
      <c r="BZ25" s="52"/>
      <c r="CA25" s="52"/>
      <c r="CB25" s="52"/>
      <c r="CC25" s="52"/>
      <c r="CD25" s="20"/>
      <c r="CF25" s="52"/>
      <c r="CG25" s="5"/>
      <c r="CH25" s="129">
        <f>SUM(L25,Z25,AN25,BB25,BP25,CD25)</f>
        <v>0</v>
      </c>
    </row>
    <row r="26" spans="1:88">
      <c r="A26" s="26"/>
      <c r="B26" s="26"/>
      <c r="C26" s="26"/>
      <c r="D26" s="26"/>
      <c r="E26" s="26"/>
      <c r="F26" s="5"/>
      <c r="G26" s="5"/>
      <c r="H26" s="5"/>
      <c r="I26" s="5"/>
      <c r="J26" s="5"/>
      <c r="K26" s="5"/>
      <c r="L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8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F26" s="5"/>
      <c r="CG26" s="5"/>
    </row>
    <row r="27" spans="1:88">
      <c r="A27" s="39" t="s">
        <v>98</v>
      </c>
      <c r="B27" s="26"/>
      <c r="C27" s="26"/>
      <c r="D27" s="26"/>
      <c r="E27" s="26"/>
      <c r="F27" s="5"/>
      <c r="G27" s="5"/>
      <c r="H27" s="5"/>
      <c r="I27" s="5"/>
      <c r="J27" s="5"/>
      <c r="K27" s="5"/>
      <c r="L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8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F27" s="5"/>
      <c r="CG27" s="5"/>
    </row>
    <row r="28" spans="1:88">
      <c r="A28" s="39"/>
      <c r="B28" s="26"/>
      <c r="C28" s="26"/>
      <c r="D28" s="26"/>
      <c r="E28" s="26"/>
      <c r="F28" s="5"/>
      <c r="G28" s="5"/>
      <c r="H28" s="5"/>
      <c r="I28" s="5"/>
      <c r="J28" s="5"/>
      <c r="K28" s="5"/>
      <c r="L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8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F28" s="5"/>
      <c r="CG28" s="5"/>
    </row>
    <row r="29" spans="1:88" ht="15" thickBot="1">
      <c r="A29" s="296" t="s">
        <v>50</v>
      </c>
      <c r="B29" s="296"/>
      <c r="C29" s="42"/>
      <c r="D29" s="42"/>
      <c r="E29" s="26"/>
      <c r="F29" s="5"/>
      <c r="G29" s="5"/>
      <c r="H29" s="5"/>
      <c r="I29" s="5"/>
      <c r="J29" s="5"/>
      <c r="K29" s="5"/>
      <c r="L29" s="48" t="s">
        <v>51</v>
      </c>
      <c r="N29" s="5"/>
      <c r="O29" s="5"/>
      <c r="S29" s="5"/>
      <c r="T29" s="5"/>
      <c r="U29" s="5"/>
      <c r="V29" s="5"/>
      <c r="W29" s="5"/>
      <c r="X29" s="5"/>
      <c r="Y29" s="5"/>
      <c r="Z29" s="48" t="s">
        <v>51</v>
      </c>
      <c r="AB29" s="5"/>
      <c r="AC29" s="5"/>
      <c r="AG29" s="5"/>
      <c r="AH29" s="5"/>
      <c r="AI29" s="5"/>
      <c r="AJ29" s="5"/>
      <c r="AK29" s="5"/>
      <c r="AL29" s="5"/>
      <c r="AM29" s="5"/>
      <c r="AN29" s="48" t="s">
        <v>51</v>
      </c>
      <c r="AP29" s="5"/>
      <c r="AQ29" s="5"/>
      <c r="AU29" s="5"/>
      <c r="AV29" s="5"/>
      <c r="AW29" s="5"/>
      <c r="AX29" s="5"/>
      <c r="AY29" s="5"/>
      <c r="AZ29" s="5"/>
      <c r="BA29" s="5"/>
      <c r="BB29" s="48" t="s">
        <v>51</v>
      </c>
      <c r="BD29" s="5"/>
      <c r="BE29" s="5"/>
      <c r="BI29" s="5"/>
      <c r="BJ29" s="5"/>
      <c r="BK29" s="5"/>
      <c r="BL29" s="5"/>
      <c r="BM29" s="5"/>
      <c r="BN29" s="5"/>
      <c r="BO29" s="5"/>
      <c r="BP29" s="48" t="s">
        <v>51</v>
      </c>
      <c r="BR29" s="5"/>
      <c r="BS29" s="5"/>
      <c r="BW29" s="5"/>
      <c r="BX29" s="5"/>
      <c r="BY29" s="5"/>
      <c r="BZ29" s="5"/>
      <c r="CA29" s="5"/>
      <c r="CB29" s="5"/>
      <c r="CC29" s="5"/>
      <c r="CD29" s="48" t="s">
        <v>51</v>
      </c>
      <c r="CF29" s="5"/>
      <c r="CG29" s="5"/>
    </row>
    <row r="30" spans="1:88">
      <c r="A30" s="342"/>
      <c r="B30" s="343"/>
      <c r="E30" s="5"/>
      <c r="F30" s="5"/>
      <c r="G30" s="5"/>
      <c r="H30" s="5"/>
      <c r="I30" s="5"/>
      <c r="J30" s="5"/>
      <c r="K30" s="5"/>
      <c r="L30" s="204"/>
      <c r="N30" s="5"/>
      <c r="O30" s="5"/>
      <c r="S30" s="5"/>
      <c r="T30" s="5"/>
      <c r="U30" s="5"/>
      <c r="V30" s="5"/>
      <c r="W30" s="5"/>
      <c r="X30" s="5"/>
      <c r="Y30" s="5"/>
      <c r="Z30" s="204"/>
      <c r="AB30" s="5"/>
      <c r="AC30" s="5"/>
      <c r="AG30" s="5"/>
      <c r="AH30" s="6"/>
      <c r="AI30" s="5"/>
      <c r="AJ30" s="5"/>
      <c r="AK30" s="5"/>
      <c r="AL30" s="5"/>
      <c r="AM30" s="5"/>
      <c r="AN30" s="204"/>
      <c r="AP30" s="5"/>
      <c r="AQ30" s="5"/>
      <c r="AU30" s="5"/>
      <c r="AV30" s="6"/>
      <c r="AW30" s="5"/>
      <c r="AX30" s="5"/>
      <c r="AY30" s="5"/>
      <c r="AZ30" s="5"/>
      <c r="BA30" s="5"/>
      <c r="BB30" s="204"/>
      <c r="BD30" s="5"/>
      <c r="BE30" s="5"/>
      <c r="BI30" s="5"/>
      <c r="BJ30" s="6"/>
      <c r="BK30" s="5"/>
      <c r="BL30" s="5"/>
      <c r="BM30" s="5"/>
      <c r="BN30" s="5"/>
      <c r="BO30" s="5"/>
      <c r="BP30" s="204"/>
      <c r="BR30" s="5"/>
      <c r="BS30" s="5"/>
      <c r="BW30" s="5"/>
      <c r="BX30" s="6"/>
      <c r="BY30" s="5"/>
      <c r="BZ30" s="5"/>
      <c r="CA30" s="5"/>
      <c r="CB30" s="5"/>
      <c r="CC30" s="5"/>
      <c r="CD30" s="204"/>
      <c r="CF30" s="5"/>
      <c r="CG30" s="5"/>
      <c r="CH30" s="129">
        <f t="shared" ref="CH30:CH40" si="53">SUM(L30,Z30,AN30,BB30,BP30,CD30)</f>
        <v>0</v>
      </c>
    </row>
    <row r="31" spans="1:88">
      <c r="A31" s="344"/>
      <c r="B31" s="345"/>
      <c r="E31" s="5"/>
      <c r="F31" s="5"/>
      <c r="G31" s="5"/>
      <c r="H31" s="5"/>
      <c r="I31" s="5"/>
      <c r="J31" s="5"/>
      <c r="K31" s="5"/>
      <c r="L31" s="205"/>
      <c r="N31" s="5"/>
      <c r="O31" s="5"/>
      <c r="S31" s="5"/>
      <c r="T31" s="5"/>
      <c r="U31" s="5"/>
      <c r="V31" s="5"/>
      <c r="W31" s="5"/>
      <c r="X31" s="5"/>
      <c r="Y31" s="5"/>
      <c r="Z31" s="205"/>
      <c r="AB31" s="5"/>
      <c r="AC31" s="5"/>
      <c r="AG31" s="5"/>
      <c r="AH31" s="6"/>
      <c r="AI31" s="5"/>
      <c r="AJ31" s="5"/>
      <c r="AK31" s="5"/>
      <c r="AL31" s="5"/>
      <c r="AM31" s="5"/>
      <c r="AN31" s="205"/>
      <c r="AP31" s="5"/>
      <c r="AQ31" s="5"/>
      <c r="AU31" s="5"/>
      <c r="AV31" s="6"/>
      <c r="AW31" s="5"/>
      <c r="AX31" s="5"/>
      <c r="AY31" s="5"/>
      <c r="AZ31" s="5"/>
      <c r="BA31" s="5"/>
      <c r="BB31" s="205"/>
      <c r="BD31" s="5"/>
      <c r="BE31" s="5"/>
      <c r="BI31" s="5"/>
      <c r="BJ31" s="6"/>
      <c r="BK31" s="5"/>
      <c r="BL31" s="5"/>
      <c r="BM31" s="5"/>
      <c r="BN31" s="5"/>
      <c r="BO31" s="5"/>
      <c r="BP31" s="205"/>
      <c r="BR31" s="5"/>
      <c r="BS31" s="5"/>
      <c r="BW31" s="5"/>
      <c r="BX31" s="6"/>
      <c r="BY31" s="5"/>
      <c r="BZ31" s="5"/>
      <c r="CA31" s="5"/>
      <c r="CB31" s="5"/>
      <c r="CC31" s="5"/>
      <c r="CD31" s="205"/>
      <c r="CF31" s="5"/>
      <c r="CG31" s="5"/>
      <c r="CH31" s="129">
        <f t="shared" si="53"/>
        <v>0</v>
      </c>
    </row>
    <row r="32" spans="1:88">
      <c r="A32" s="344"/>
      <c r="B32" s="345"/>
      <c r="C32" s="5"/>
      <c r="D32" s="5"/>
      <c r="E32" s="5"/>
      <c r="F32" s="5"/>
      <c r="G32" s="5"/>
      <c r="H32" s="5"/>
      <c r="I32" s="5"/>
      <c r="J32" s="5"/>
      <c r="K32" s="5"/>
      <c r="L32" s="205"/>
      <c r="N32" s="5"/>
      <c r="O32" s="5"/>
      <c r="S32" s="5"/>
      <c r="T32" s="5"/>
      <c r="U32" s="5"/>
      <c r="V32" s="5"/>
      <c r="W32" s="5"/>
      <c r="X32" s="5"/>
      <c r="Y32" s="5"/>
      <c r="Z32" s="205"/>
      <c r="AB32" s="5"/>
      <c r="AC32" s="5"/>
      <c r="AG32" s="5"/>
      <c r="AH32" s="6"/>
      <c r="AI32" s="5"/>
      <c r="AJ32" s="5"/>
      <c r="AK32" s="5"/>
      <c r="AL32" s="5"/>
      <c r="AM32" s="5"/>
      <c r="AN32" s="205"/>
      <c r="AP32" s="5"/>
      <c r="AQ32" s="5"/>
      <c r="AU32" s="5"/>
      <c r="AV32" s="6"/>
      <c r="AW32" s="5"/>
      <c r="AX32" s="5"/>
      <c r="AY32" s="5"/>
      <c r="AZ32" s="5"/>
      <c r="BA32" s="5"/>
      <c r="BB32" s="205"/>
      <c r="BD32" s="5"/>
      <c r="BE32" s="5"/>
      <c r="BI32" s="5"/>
      <c r="BJ32" s="6"/>
      <c r="BK32" s="5"/>
      <c r="BL32" s="5"/>
      <c r="BM32" s="5"/>
      <c r="BN32" s="5"/>
      <c r="BO32" s="5"/>
      <c r="BP32" s="205"/>
      <c r="BR32" s="5"/>
      <c r="BS32" s="5"/>
      <c r="BW32" s="5"/>
      <c r="BX32" s="6"/>
      <c r="BY32" s="5"/>
      <c r="BZ32" s="5"/>
      <c r="CA32" s="5"/>
      <c r="CB32" s="5"/>
      <c r="CC32" s="5"/>
      <c r="CD32" s="205"/>
      <c r="CF32" s="5"/>
      <c r="CG32" s="5"/>
      <c r="CH32" s="129">
        <f t="shared" si="53"/>
        <v>0</v>
      </c>
    </row>
    <row r="33" spans="1:86">
      <c r="A33" s="344"/>
      <c r="B33" s="345"/>
      <c r="C33" s="5"/>
      <c r="D33" s="5"/>
      <c r="E33" s="5"/>
      <c r="F33" s="5"/>
      <c r="G33" s="5"/>
      <c r="H33" s="5"/>
      <c r="I33" s="5"/>
      <c r="J33" s="5"/>
      <c r="K33" s="5"/>
      <c r="L33" s="205"/>
      <c r="N33" s="5"/>
      <c r="O33" s="5"/>
      <c r="S33" s="5"/>
      <c r="T33" s="5"/>
      <c r="U33" s="5"/>
      <c r="V33" s="5"/>
      <c r="W33" s="5"/>
      <c r="X33" s="5"/>
      <c r="Y33" s="5"/>
      <c r="Z33" s="205"/>
      <c r="AB33" s="5"/>
      <c r="AC33" s="5"/>
      <c r="AG33" s="5"/>
      <c r="AH33" s="6"/>
      <c r="AI33" s="5"/>
      <c r="AJ33" s="5"/>
      <c r="AK33" s="5"/>
      <c r="AL33" s="5"/>
      <c r="AM33" s="5"/>
      <c r="AN33" s="205"/>
      <c r="AP33" s="5"/>
      <c r="AQ33" s="5"/>
      <c r="AU33" s="5"/>
      <c r="AV33" s="6"/>
      <c r="AW33" s="5"/>
      <c r="AX33" s="5"/>
      <c r="AY33" s="5"/>
      <c r="AZ33" s="5"/>
      <c r="BA33" s="5"/>
      <c r="BB33" s="205"/>
      <c r="BD33" s="5"/>
      <c r="BE33" s="5"/>
      <c r="BI33" s="5"/>
      <c r="BJ33" s="6"/>
      <c r="BK33" s="5"/>
      <c r="BL33" s="5"/>
      <c r="BM33" s="5"/>
      <c r="BN33" s="5"/>
      <c r="BO33" s="5"/>
      <c r="BP33" s="205"/>
      <c r="BR33" s="5"/>
      <c r="BS33" s="5"/>
      <c r="BW33" s="5"/>
      <c r="BX33" s="6"/>
      <c r="BY33" s="5"/>
      <c r="BZ33" s="5"/>
      <c r="CA33" s="5"/>
      <c r="CB33" s="5"/>
      <c r="CC33" s="5"/>
      <c r="CD33" s="205"/>
      <c r="CF33" s="5"/>
      <c r="CG33" s="5"/>
      <c r="CH33" s="129">
        <f t="shared" si="53"/>
        <v>0</v>
      </c>
    </row>
    <row r="34" spans="1:86">
      <c r="A34" s="344"/>
      <c r="B34" s="345"/>
      <c r="C34" s="5"/>
      <c r="D34" s="5"/>
      <c r="E34" s="5"/>
      <c r="F34" s="5"/>
      <c r="G34" s="5"/>
      <c r="H34" s="5"/>
      <c r="I34" s="5"/>
      <c r="J34" s="5"/>
      <c r="K34" s="5"/>
      <c r="L34" s="205"/>
      <c r="N34" s="5"/>
      <c r="O34" s="5"/>
      <c r="S34" s="5"/>
      <c r="T34" s="5"/>
      <c r="U34" s="5"/>
      <c r="V34" s="5"/>
      <c r="W34" s="5"/>
      <c r="X34" s="5"/>
      <c r="Y34" s="5"/>
      <c r="Z34" s="205"/>
      <c r="AB34" s="5"/>
      <c r="AC34" s="5"/>
      <c r="AG34" s="5"/>
      <c r="AH34" s="6"/>
      <c r="AI34" s="5"/>
      <c r="AJ34" s="5"/>
      <c r="AK34" s="5"/>
      <c r="AL34" s="5"/>
      <c r="AM34" s="5"/>
      <c r="AN34" s="205"/>
      <c r="AP34" s="5"/>
      <c r="AQ34" s="5"/>
      <c r="AU34" s="5"/>
      <c r="AV34" s="6"/>
      <c r="AW34" s="5"/>
      <c r="AX34" s="5"/>
      <c r="AY34" s="5"/>
      <c r="AZ34" s="5"/>
      <c r="BA34" s="5"/>
      <c r="BB34" s="205"/>
      <c r="BD34" s="5"/>
      <c r="BE34" s="5"/>
      <c r="BI34" s="5"/>
      <c r="BJ34" s="6"/>
      <c r="BK34" s="5"/>
      <c r="BL34" s="5"/>
      <c r="BM34" s="5"/>
      <c r="BN34" s="5"/>
      <c r="BO34" s="5"/>
      <c r="BP34" s="205"/>
      <c r="BR34" s="5"/>
      <c r="BS34" s="5"/>
      <c r="BW34" s="5"/>
      <c r="BX34" s="6"/>
      <c r="BY34" s="5"/>
      <c r="BZ34" s="5"/>
      <c r="CA34" s="5"/>
      <c r="CB34" s="5"/>
      <c r="CC34" s="5"/>
      <c r="CD34" s="205"/>
      <c r="CF34" s="5"/>
      <c r="CG34" s="5"/>
      <c r="CH34" s="129">
        <f t="shared" si="53"/>
        <v>0</v>
      </c>
    </row>
    <row r="35" spans="1:86">
      <c r="A35" s="344"/>
      <c r="B35" s="345"/>
      <c r="C35" s="5"/>
      <c r="D35" s="5"/>
      <c r="E35" s="5"/>
      <c r="F35" s="5"/>
      <c r="G35" s="5"/>
      <c r="H35" s="5"/>
      <c r="I35" s="5"/>
      <c r="J35" s="5"/>
      <c r="K35" s="5"/>
      <c r="L35" s="205"/>
      <c r="N35" s="5"/>
      <c r="O35" s="5"/>
      <c r="S35" s="5"/>
      <c r="T35" s="5"/>
      <c r="U35" s="5"/>
      <c r="V35" s="5"/>
      <c r="W35" s="5"/>
      <c r="X35" s="5"/>
      <c r="Y35" s="5"/>
      <c r="Z35" s="205"/>
      <c r="AB35" s="5"/>
      <c r="AC35" s="5"/>
      <c r="AG35" s="5"/>
      <c r="AH35" s="6"/>
      <c r="AI35" s="5"/>
      <c r="AJ35" s="5"/>
      <c r="AK35" s="5"/>
      <c r="AL35" s="5"/>
      <c r="AM35" s="5"/>
      <c r="AN35" s="205"/>
      <c r="AP35" s="5"/>
      <c r="AQ35" s="5"/>
      <c r="AU35" s="5"/>
      <c r="AV35" s="6"/>
      <c r="AW35" s="5"/>
      <c r="AX35" s="5"/>
      <c r="AY35" s="5"/>
      <c r="AZ35" s="5"/>
      <c r="BA35" s="5"/>
      <c r="BB35" s="205"/>
      <c r="BD35" s="5"/>
      <c r="BE35" s="5"/>
      <c r="BI35" s="5"/>
      <c r="BJ35" s="6"/>
      <c r="BK35" s="5"/>
      <c r="BL35" s="5"/>
      <c r="BM35" s="5"/>
      <c r="BN35" s="5"/>
      <c r="BO35" s="5"/>
      <c r="BP35" s="205"/>
      <c r="BR35" s="5"/>
      <c r="BS35" s="5"/>
      <c r="BW35" s="5"/>
      <c r="BX35" s="6"/>
      <c r="BY35" s="5"/>
      <c r="BZ35" s="5"/>
      <c r="CA35" s="5"/>
      <c r="CB35" s="5"/>
      <c r="CC35" s="5"/>
      <c r="CD35" s="205"/>
      <c r="CF35" s="5"/>
      <c r="CG35" s="5"/>
      <c r="CH35" s="129">
        <f t="shared" si="53"/>
        <v>0</v>
      </c>
    </row>
    <row r="36" spans="1:86">
      <c r="A36" s="344"/>
      <c r="B36" s="345"/>
      <c r="C36" s="5"/>
      <c r="D36" s="5"/>
      <c r="E36" s="5"/>
      <c r="F36" s="5"/>
      <c r="G36" s="5"/>
      <c r="H36" s="5"/>
      <c r="I36" s="5"/>
      <c r="J36" s="5"/>
      <c r="K36" s="5"/>
      <c r="L36" s="205"/>
      <c r="N36" s="5"/>
      <c r="O36" s="5"/>
      <c r="S36" s="5"/>
      <c r="T36" s="5"/>
      <c r="U36" s="5"/>
      <c r="V36" s="5"/>
      <c r="W36" s="5"/>
      <c r="X36" s="5"/>
      <c r="Y36" s="5"/>
      <c r="Z36" s="205"/>
      <c r="AB36" s="5"/>
      <c r="AC36" s="5"/>
      <c r="AG36" s="5"/>
      <c r="AH36" s="6"/>
      <c r="AI36" s="5"/>
      <c r="AJ36" s="5"/>
      <c r="AK36" s="5"/>
      <c r="AL36" s="5"/>
      <c r="AM36" s="5"/>
      <c r="AN36" s="205"/>
      <c r="AP36" s="5"/>
      <c r="AQ36" s="5"/>
      <c r="AU36" s="5"/>
      <c r="AV36" s="6"/>
      <c r="AW36" s="5"/>
      <c r="AX36" s="5"/>
      <c r="AY36" s="5"/>
      <c r="AZ36" s="5"/>
      <c r="BA36" s="5"/>
      <c r="BB36" s="205"/>
      <c r="BD36" s="5"/>
      <c r="BE36" s="5"/>
      <c r="BI36" s="5"/>
      <c r="BJ36" s="6"/>
      <c r="BK36" s="5"/>
      <c r="BL36" s="5"/>
      <c r="BM36" s="5"/>
      <c r="BN36" s="5"/>
      <c r="BO36" s="5"/>
      <c r="BP36" s="205"/>
      <c r="BR36" s="5"/>
      <c r="BS36" s="5"/>
      <c r="BW36" s="5"/>
      <c r="BX36" s="6"/>
      <c r="BY36" s="5"/>
      <c r="BZ36" s="5"/>
      <c r="CA36" s="5"/>
      <c r="CB36" s="5"/>
      <c r="CC36" s="5"/>
      <c r="CD36" s="205"/>
      <c r="CF36" s="5"/>
      <c r="CG36" s="5"/>
      <c r="CH36" s="129">
        <f t="shared" si="53"/>
        <v>0</v>
      </c>
    </row>
    <row r="37" spans="1:86">
      <c r="A37" s="344"/>
      <c r="B37" s="345"/>
      <c r="C37" s="5"/>
      <c r="D37" s="5"/>
      <c r="E37" s="5"/>
      <c r="F37" s="5"/>
      <c r="G37" s="5"/>
      <c r="H37" s="5"/>
      <c r="I37" s="5"/>
      <c r="J37" s="5"/>
      <c r="K37" s="5"/>
      <c r="L37" s="205"/>
      <c r="N37" s="5"/>
      <c r="O37" s="5"/>
      <c r="S37" s="5"/>
      <c r="T37" s="5"/>
      <c r="U37" s="5"/>
      <c r="V37" s="5"/>
      <c r="W37" s="5"/>
      <c r="X37" s="5"/>
      <c r="Y37" s="5"/>
      <c r="Z37" s="205"/>
      <c r="AB37" s="5"/>
      <c r="AC37" s="5"/>
      <c r="AG37" s="5"/>
      <c r="AH37" s="6"/>
      <c r="AI37" s="5"/>
      <c r="AJ37" s="5"/>
      <c r="AK37" s="5"/>
      <c r="AL37" s="5"/>
      <c r="AM37" s="5"/>
      <c r="AN37" s="205"/>
      <c r="AP37" s="5"/>
      <c r="AQ37" s="5"/>
      <c r="AU37" s="5"/>
      <c r="AV37" s="6"/>
      <c r="AW37" s="5"/>
      <c r="AX37" s="5"/>
      <c r="AY37" s="5"/>
      <c r="AZ37" s="5"/>
      <c r="BA37" s="5"/>
      <c r="BB37" s="205"/>
      <c r="BD37" s="5"/>
      <c r="BE37" s="5"/>
      <c r="BI37" s="5"/>
      <c r="BJ37" s="6"/>
      <c r="BK37" s="5"/>
      <c r="BL37" s="5"/>
      <c r="BM37" s="5"/>
      <c r="BN37" s="5"/>
      <c r="BO37" s="5"/>
      <c r="BP37" s="205"/>
      <c r="BR37" s="5"/>
      <c r="BS37" s="5"/>
      <c r="BW37" s="5"/>
      <c r="BX37" s="6"/>
      <c r="BY37" s="5"/>
      <c r="BZ37" s="5"/>
      <c r="CA37" s="5"/>
      <c r="CB37" s="5"/>
      <c r="CC37" s="5"/>
      <c r="CD37" s="205"/>
      <c r="CF37" s="5"/>
      <c r="CG37" s="5"/>
      <c r="CH37" s="129">
        <f t="shared" si="53"/>
        <v>0</v>
      </c>
    </row>
    <row r="38" spans="1:86">
      <c r="A38" s="344"/>
      <c r="B38" s="345"/>
      <c r="C38" s="5"/>
      <c r="D38" s="5"/>
      <c r="E38" s="5"/>
      <c r="F38" s="5"/>
      <c r="G38" s="5"/>
      <c r="H38" s="5"/>
      <c r="I38" s="5"/>
      <c r="J38" s="5"/>
      <c r="K38" s="5"/>
      <c r="L38" s="205"/>
      <c r="N38" s="5"/>
      <c r="O38" s="5"/>
      <c r="S38" s="5"/>
      <c r="T38" s="5"/>
      <c r="U38" s="5"/>
      <c r="V38" s="5"/>
      <c r="W38" s="5"/>
      <c r="X38" s="5"/>
      <c r="Y38" s="5"/>
      <c r="Z38" s="205"/>
      <c r="AB38" s="5"/>
      <c r="AC38" s="5"/>
      <c r="AG38" s="5"/>
      <c r="AH38" s="6"/>
      <c r="AI38" s="5"/>
      <c r="AJ38" s="5"/>
      <c r="AK38" s="5"/>
      <c r="AL38" s="5"/>
      <c r="AM38" s="5"/>
      <c r="AN38" s="205"/>
      <c r="AP38" s="5"/>
      <c r="AQ38" s="5"/>
      <c r="AU38" s="5"/>
      <c r="AV38" s="6"/>
      <c r="AW38" s="5"/>
      <c r="AX38" s="5"/>
      <c r="AY38" s="5"/>
      <c r="AZ38" s="5"/>
      <c r="BA38" s="5"/>
      <c r="BB38" s="205"/>
      <c r="BD38" s="5"/>
      <c r="BE38" s="5"/>
      <c r="BI38" s="5"/>
      <c r="BJ38" s="6"/>
      <c r="BK38" s="5"/>
      <c r="BL38" s="5"/>
      <c r="BM38" s="5"/>
      <c r="BN38" s="5"/>
      <c r="BO38" s="5"/>
      <c r="BP38" s="205"/>
      <c r="BR38" s="5"/>
      <c r="BS38" s="5"/>
      <c r="BW38" s="5"/>
      <c r="BX38" s="6"/>
      <c r="BY38" s="5"/>
      <c r="BZ38" s="5"/>
      <c r="CA38" s="5"/>
      <c r="CB38" s="5"/>
      <c r="CC38" s="5"/>
      <c r="CD38" s="205"/>
      <c r="CF38" s="5"/>
      <c r="CG38" s="5"/>
      <c r="CH38" s="129">
        <f t="shared" si="53"/>
        <v>0</v>
      </c>
    </row>
    <row r="39" spans="1:86" ht="15" thickBot="1">
      <c r="A39" s="346"/>
      <c r="B39" s="347"/>
      <c r="C39" s="5"/>
      <c r="D39" s="5"/>
      <c r="E39" s="5"/>
      <c r="F39" s="5"/>
      <c r="G39" s="5"/>
      <c r="H39" s="5"/>
      <c r="I39" s="5"/>
      <c r="J39" s="5"/>
      <c r="K39" s="5"/>
      <c r="L39" s="206"/>
      <c r="N39" s="5"/>
      <c r="O39" s="5"/>
      <c r="S39" s="5"/>
      <c r="T39" s="5"/>
      <c r="U39" s="5"/>
      <c r="V39" s="5"/>
      <c r="W39" s="5"/>
      <c r="X39" s="5"/>
      <c r="Y39" s="5"/>
      <c r="Z39" s="206"/>
      <c r="AB39" s="5"/>
      <c r="AC39" s="5"/>
      <c r="AG39" s="5"/>
      <c r="AH39" s="6"/>
      <c r="AI39" s="5"/>
      <c r="AJ39" s="5"/>
      <c r="AK39" s="5"/>
      <c r="AL39" s="5"/>
      <c r="AM39" s="5"/>
      <c r="AN39" s="206"/>
      <c r="AP39" s="5"/>
      <c r="AQ39" s="5"/>
      <c r="AU39" s="5"/>
      <c r="AV39" s="6"/>
      <c r="AW39" s="5"/>
      <c r="AX39" s="5"/>
      <c r="AY39" s="5"/>
      <c r="AZ39" s="5"/>
      <c r="BA39" s="5"/>
      <c r="BB39" s="206"/>
      <c r="BD39" s="5"/>
      <c r="BE39" s="5"/>
      <c r="BI39" s="5"/>
      <c r="BJ39" s="6"/>
      <c r="BK39" s="5"/>
      <c r="BL39" s="5"/>
      <c r="BM39" s="5"/>
      <c r="BN39" s="5"/>
      <c r="BO39" s="5"/>
      <c r="BP39" s="206"/>
      <c r="BR39" s="5"/>
      <c r="BS39" s="5"/>
      <c r="BW39" s="5"/>
      <c r="BX39" s="6"/>
      <c r="BY39" s="5"/>
      <c r="BZ39" s="5"/>
      <c r="CA39" s="5"/>
      <c r="CB39" s="5"/>
      <c r="CC39" s="5"/>
      <c r="CD39" s="206"/>
      <c r="CF39" s="5"/>
      <c r="CG39" s="5"/>
      <c r="CH39" s="129">
        <f t="shared" si="53"/>
        <v>0</v>
      </c>
    </row>
    <row r="40" spans="1:86" ht="15" thickBot="1">
      <c r="A40" s="323" t="s">
        <v>52</v>
      </c>
      <c r="B40" s="325"/>
      <c r="C40"/>
      <c r="D40"/>
      <c r="E40" s="5"/>
      <c r="F40" s="5"/>
      <c r="G40" s="5"/>
      <c r="H40" s="5"/>
      <c r="I40" s="5"/>
      <c r="J40" s="5"/>
      <c r="K40" s="26"/>
      <c r="L40" s="18">
        <f>SUM(L30:L39)</f>
        <v>0</v>
      </c>
      <c r="N40" s="26"/>
      <c r="O40" s="26"/>
      <c r="P40"/>
      <c r="Q40"/>
      <c r="R40"/>
      <c r="S40" s="26"/>
      <c r="T40" s="26"/>
      <c r="U40" s="26"/>
      <c r="V40" s="26"/>
      <c r="W40" s="26"/>
      <c r="X40" s="26"/>
      <c r="Y40" s="26"/>
      <c r="Z40" s="18">
        <f>SUM(Z30:Z39)</f>
        <v>0</v>
      </c>
      <c r="AB40" s="26"/>
      <c r="AC40" s="26"/>
      <c r="AD40"/>
      <c r="AE40"/>
      <c r="AF40"/>
      <c r="AG40" s="26"/>
      <c r="AH40" s="25"/>
      <c r="AI40" s="26"/>
      <c r="AJ40" s="26"/>
      <c r="AK40" s="26"/>
      <c r="AL40" s="26"/>
      <c r="AM40" s="26"/>
      <c r="AN40" s="18">
        <f>SUM(AN30:AN39)</f>
        <v>0</v>
      </c>
      <c r="AP40" s="26"/>
      <c r="AQ40" s="26"/>
      <c r="AR40"/>
      <c r="AS40"/>
      <c r="AT40"/>
      <c r="AU40" s="26"/>
      <c r="AV40" s="25"/>
      <c r="AW40" s="26"/>
      <c r="AX40" s="26"/>
      <c r="AY40" s="26"/>
      <c r="AZ40" s="26"/>
      <c r="BA40" s="26"/>
      <c r="BB40" s="18">
        <f>SUM(BB30:BB39)</f>
        <v>0</v>
      </c>
      <c r="BD40" s="26"/>
      <c r="BE40" s="26"/>
      <c r="BF40"/>
      <c r="BG40"/>
      <c r="BH40"/>
      <c r="BI40" s="26"/>
      <c r="BJ40" s="25"/>
      <c r="BK40" s="26"/>
      <c r="BL40" s="26"/>
      <c r="BM40" s="26"/>
      <c r="BN40" s="26"/>
      <c r="BO40" s="26"/>
      <c r="BP40" s="18">
        <f>SUM(BP30:BP39)</f>
        <v>0</v>
      </c>
      <c r="BR40" s="26"/>
      <c r="BS40" s="26"/>
      <c r="BT40"/>
      <c r="BU40"/>
      <c r="BV40"/>
      <c r="BW40" s="26"/>
      <c r="BX40" s="25"/>
      <c r="BY40" s="26"/>
      <c r="BZ40" s="26"/>
      <c r="CA40" s="26"/>
      <c r="CB40" s="26"/>
      <c r="CC40" s="26"/>
      <c r="CD40" s="18">
        <f>SUM(CD30:CD39)</f>
        <v>0</v>
      </c>
      <c r="CF40" s="26"/>
      <c r="CG40" s="26"/>
      <c r="CH40" s="129">
        <f t="shared" si="53"/>
        <v>0</v>
      </c>
    </row>
    <row r="41" spans="1:86">
      <c r="A41" s="26"/>
      <c r="B41" s="26"/>
      <c r="C41" s="26"/>
      <c r="D41" s="26"/>
      <c r="E41" s="5"/>
      <c r="F41" s="5"/>
      <c r="G41" s="5"/>
      <c r="H41" s="5"/>
      <c r="I41" s="5"/>
      <c r="J41" s="5"/>
      <c r="K41" s="26"/>
      <c r="L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6"/>
      <c r="AC41" s="26"/>
      <c r="AD41" s="26"/>
      <c r="AE41" s="26"/>
      <c r="AF41" s="26"/>
      <c r="AG41" s="26"/>
      <c r="AH41" s="25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5"/>
      <c r="AW41" s="26"/>
      <c r="AX41" s="26"/>
      <c r="AY41" s="26"/>
      <c r="AZ41" s="26"/>
      <c r="BA41" s="26"/>
      <c r="BB41" s="26"/>
      <c r="BD41" s="26"/>
      <c r="BE41" s="26"/>
      <c r="BF41" s="26"/>
      <c r="BG41" s="26"/>
      <c r="BH41" s="26"/>
      <c r="BI41" s="26"/>
      <c r="BJ41" s="25"/>
      <c r="BK41" s="26"/>
      <c r="BL41" s="26"/>
      <c r="BM41" s="26"/>
      <c r="BN41" s="26"/>
      <c r="BO41" s="26"/>
      <c r="BP41" s="26"/>
      <c r="BR41" s="26"/>
      <c r="BS41" s="26"/>
      <c r="BT41" s="26"/>
      <c r="BU41" s="26"/>
      <c r="BV41" s="26"/>
      <c r="BW41" s="26"/>
      <c r="BX41" s="25"/>
      <c r="BY41" s="26"/>
      <c r="BZ41" s="26"/>
      <c r="CA41" s="26"/>
      <c r="CB41" s="26"/>
      <c r="CC41" s="26"/>
      <c r="CD41" s="26"/>
      <c r="CF41" s="26"/>
      <c r="CG41" s="26"/>
    </row>
    <row r="42" spans="1:86">
      <c r="E42" s="52"/>
    </row>
    <row r="43" spans="1:86" s="263" customFormat="1" ht="15" thickBot="1">
      <c r="A43" s="261" t="s">
        <v>99</v>
      </c>
      <c r="B43" s="262"/>
      <c r="AA43" s="264"/>
    </row>
    <row r="44" spans="1:86" ht="19.5" customHeight="1" thickBot="1">
      <c r="A44" s="32" t="s">
        <v>54</v>
      </c>
      <c r="B44" s="26"/>
      <c r="C44" s="26"/>
      <c r="D44" s="26"/>
      <c r="E44" s="26"/>
      <c r="F44" s="5"/>
      <c r="G44" s="5"/>
      <c r="H44" s="5"/>
      <c r="I44" s="5"/>
      <c r="J44" s="5"/>
      <c r="K44" s="5"/>
      <c r="L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8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F44" s="5"/>
      <c r="CG44" s="5"/>
    </row>
    <row r="45" spans="1:86" ht="46.5" customHeight="1" thickBot="1">
      <c r="A45" s="296"/>
      <c r="B45" s="296"/>
      <c r="D45" s="91" t="s">
        <v>55</v>
      </c>
      <c r="E45" s="95" t="s">
        <v>56</v>
      </c>
      <c r="G45" s="26"/>
      <c r="H45" s="26"/>
      <c r="I45" s="26"/>
      <c r="J45" s="26"/>
      <c r="K45" s="131" t="s">
        <v>24</v>
      </c>
      <c r="L45" s="94" t="s">
        <v>51</v>
      </c>
      <c r="O45" s="26"/>
      <c r="P45"/>
      <c r="R45" s="91" t="s">
        <v>55</v>
      </c>
      <c r="S45" s="95" t="s">
        <v>56</v>
      </c>
      <c r="T45" s="185"/>
      <c r="U45" s="184"/>
      <c r="V45" s="184"/>
      <c r="W45" s="184"/>
      <c r="X45" s="184"/>
      <c r="Y45" s="131" t="s">
        <v>24</v>
      </c>
      <c r="Z45" s="94" t="s">
        <v>51</v>
      </c>
      <c r="AA45" s="126"/>
      <c r="AC45" s="26"/>
      <c r="AD45"/>
      <c r="AF45" s="91" t="s">
        <v>55</v>
      </c>
      <c r="AG45" s="95" t="s">
        <v>56</v>
      </c>
      <c r="AI45" s="26"/>
      <c r="AJ45" s="26"/>
      <c r="AK45" s="26"/>
      <c r="AL45" s="26"/>
      <c r="AM45" s="131" t="s">
        <v>24</v>
      </c>
      <c r="AN45" s="94" t="s">
        <v>51</v>
      </c>
      <c r="AP45" s="26"/>
      <c r="AQ45" s="26"/>
      <c r="AR45"/>
      <c r="AT45" s="91" t="s">
        <v>55</v>
      </c>
      <c r="AU45" s="95" t="s">
        <v>56</v>
      </c>
      <c r="AW45" s="96"/>
      <c r="AX45" s="96"/>
      <c r="AY45" s="96"/>
      <c r="AZ45" s="96"/>
      <c r="BA45" s="131" t="s">
        <v>24</v>
      </c>
      <c r="BB45" s="94" t="s">
        <v>51</v>
      </c>
      <c r="BD45" s="5"/>
      <c r="BE45" s="5"/>
      <c r="BF45"/>
      <c r="BH45" s="91" t="s">
        <v>55</v>
      </c>
      <c r="BI45" s="95" t="s">
        <v>56</v>
      </c>
      <c r="BK45" s="96"/>
      <c r="BL45" s="96"/>
      <c r="BM45" s="96"/>
      <c r="BN45" s="96"/>
      <c r="BO45" s="131" t="s">
        <v>24</v>
      </c>
      <c r="BP45" s="94" t="s">
        <v>51</v>
      </c>
      <c r="BR45" s="5"/>
      <c r="BS45" s="5"/>
      <c r="BT45"/>
      <c r="BV45" s="91" t="s">
        <v>55</v>
      </c>
      <c r="BW45" s="95" t="s">
        <v>56</v>
      </c>
      <c r="BY45" s="96"/>
      <c r="BZ45" s="96"/>
      <c r="CA45" s="96"/>
      <c r="CB45" s="96"/>
      <c r="CC45" s="131" t="s">
        <v>24</v>
      </c>
      <c r="CD45" s="94" t="s">
        <v>51</v>
      </c>
      <c r="CF45" s="5"/>
      <c r="CG45" s="5"/>
    </row>
    <row r="46" spans="1:86">
      <c r="A46" s="348"/>
      <c r="B46" s="349"/>
      <c r="D46" s="69"/>
      <c r="E46" s="114"/>
      <c r="F46" s="254"/>
      <c r="G46" s="13"/>
      <c r="H46" s="13"/>
      <c r="I46" s="13"/>
      <c r="J46" s="13"/>
      <c r="K46" s="13" t="e">
        <f>(#REF!/100)*$B$11</f>
        <v>#REF!</v>
      </c>
      <c r="L46" s="14">
        <f>D46*E46</f>
        <v>0</v>
      </c>
      <c r="O46" s="26"/>
      <c r="P46"/>
      <c r="R46" s="69"/>
      <c r="S46" s="114"/>
      <c r="T46" s="254"/>
      <c r="U46" s="13"/>
      <c r="V46" s="13"/>
      <c r="W46" s="13"/>
      <c r="X46" s="13"/>
      <c r="Y46" s="13" t="e">
        <f>(#REF!/100)*$B$11</f>
        <v>#REF!</v>
      </c>
      <c r="Z46" s="14">
        <f>R46*S46</f>
        <v>0</v>
      </c>
      <c r="AC46" s="26"/>
      <c r="AD46"/>
      <c r="AF46" s="69"/>
      <c r="AG46" s="114"/>
      <c r="AH46" s="254"/>
      <c r="AI46" s="13"/>
      <c r="AJ46" s="13"/>
      <c r="AK46" s="13"/>
      <c r="AL46" s="13"/>
      <c r="AM46" s="13" t="e">
        <f>(#REF!/100)*$B$11</f>
        <v>#REF!</v>
      </c>
      <c r="AN46" s="14">
        <f>AF46*AG46</f>
        <v>0</v>
      </c>
      <c r="AP46" s="26"/>
      <c r="AQ46" s="26"/>
      <c r="AR46"/>
      <c r="AT46" s="69"/>
      <c r="AU46" s="114"/>
      <c r="AV46" s="254"/>
      <c r="AW46" s="13"/>
      <c r="AX46" s="13"/>
      <c r="AY46" s="13"/>
      <c r="AZ46" s="13"/>
      <c r="BA46" s="13" t="e">
        <f>(#REF!/100)*$B$11</f>
        <v>#REF!</v>
      </c>
      <c r="BB46" s="14">
        <f>AT46*AU46</f>
        <v>0</v>
      </c>
      <c r="BD46" s="26"/>
      <c r="BE46" s="26"/>
      <c r="BF46"/>
      <c r="BH46" s="69"/>
      <c r="BI46" s="114"/>
      <c r="BJ46" s="254"/>
      <c r="BK46" s="13"/>
      <c r="BL46" s="13"/>
      <c r="BM46" s="13"/>
      <c r="BN46" s="13"/>
      <c r="BO46" s="13" t="e">
        <f>(#REF!/100)*$B$11</f>
        <v>#REF!</v>
      </c>
      <c r="BP46" s="14">
        <f>BH46*BI46</f>
        <v>0</v>
      </c>
      <c r="BR46" s="26"/>
      <c r="BS46" s="26"/>
      <c r="BT46"/>
      <c r="BV46" s="69"/>
      <c r="BW46" s="114"/>
      <c r="BX46" s="254"/>
      <c r="BY46" s="13"/>
      <c r="BZ46" s="13"/>
      <c r="CA46" s="13"/>
      <c r="CB46" s="13"/>
      <c r="CC46" s="13" t="e">
        <f>(#REF!/100)*$B$11</f>
        <v>#REF!</v>
      </c>
      <c r="CD46" s="14">
        <f>BV46*BW46</f>
        <v>0</v>
      </c>
      <c r="CF46" s="26"/>
      <c r="CG46" s="26"/>
      <c r="CH46" s="129">
        <f t="shared" ref="CH46:CH50" si="54">SUM(L46,Z46,AN46,BB46,BP46,CD46)</f>
        <v>0</v>
      </c>
    </row>
    <row r="47" spans="1:86" ht="14.45" customHeight="1">
      <c r="A47" s="350"/>
      <c r="B47" s="351"/>
      <c r="D47" s="70"/>
      <c r="E47" s="115"/>
      <c r="F47" s="252"/>
      <c r="G47" s="1"/>
      <c r="H47" s="1"/>
      <c r="I47" s="1"/>
      <c r="J47" s="1"/>
      <c r="K47" s="1" t="e">
        <f>(#REF!/100)*$B$11</f>
        <v>#REF!</v>
      </c>
      <c r="L47" s="54">
        <f t="shared" ref="L47:L49" si="55">D47*E47</f>
        <v>0</v>
      </c>
      <c r="O47" s="26"/>
      <c r="P47"/>
      <c r="R47" s="70"/>
      <c r="S47" s="115"/>
      <c r="T47" s="252"/>
      <c r="U47" s="1"/>
      <c r="V47" s="1"/>
      <c r="W47" s="1"/>
      <c r="X47" s="1"/>
      <c r="Y47" s="1" t="e">
        <f>(#REF!/100)*$B$11</f>
        <v>#REF!</v>
      </c>
      <c r="Z47" s="54">
        <f t="shared" ref="Z47:Z49" si="56">R47*S47</f>
        <v>0</v>
      </c>
      <c r="AC47" s="26"/>
      <c r="AD47"/>
      <c r="AF47" s="70"/>
      <c r="AG47" s="115"/>
      <c r="AH47" s="252"/>
      <c r="AI47" s="1"/>
      <c r="AJ47" s="1"/>
      <c r="AK47" s="1"/>
      <c r="AL47" s="1"/>
      <c r="AM47" s="1" t="e">
        <f>(#REF!/100)*$B$11</f>
        <v>#REF!</v>
      </c>
      <c r="AN47" s="54">
        <f>AF47*AG47</f>
        <v>0</v>
      </c>
      <c r="AP47" s="26"/>
      <c r="AQ47" s="26"/>
      <c r="AR47"/>
      <c r="AT47" s="70"/>
      <c r="AU47" s="115"/>
      <c r="AV47" s="252"/>
      <c r="AW47" s="1"/>
      <c r="AX47" s="1"/>
      <c r="AY47" s="1"/>
      <c r="AZ47" s="1"/>
      <c r="BA47" s="1" t="e">
        <f>(#REF!/100)*$B$11</f>
        <v>#REF!</v>
      </c>
      <c r="BB47" s="54">
        <f>AT47*AU47</f>
        <v>0</v>
      </c>
      <c r="BD47" s="26"/>
      <c r="BE47" s="26"/>
      <c r="BF47"/>
      <c r="BH47" s="70"/>
      <c r="BI47" s="115"/>
      <c r="BJ47" s="252"/>
      <c r="BK47" s="1"/>
      <c r="BL47" s="1"/>
      <c r="BM47" s="1"/>
      <c r="BN47" s="1"/>
      <c r="BO47" s="1" t="e">
        <f>(#REF!/100)*$B$11</f>
        <v>#REF!</v>
      </c>
      <c r="BP47" s="54">
        <f>BH47*BI47</f>
        <v>0</v>
      </c>
      <c r="BR47" s="26"/>
      <c r="BS47" s="26"/>
      <c r="BT47"/>
      <c r="BV47" s="70"/>
      <c r="BW47" s="115"/>
      <c r="BX47" s="252"/>
      <c r="BY47" s="1"/>
      <c r="BZ47" s="1"/>
      <c r="CA47" s="1"/>
      <c r="CB47" s="1"/>
      <c r="CC47" s="1" t="e">
        <f>(#REF!/100)*$B$11</f>
        <v>#REF!</v>
      </c>
      <c r="CD47" s="54">
        <f>BV47*BW47</f>
        <v>0</v>
      </c>
      <c r="CF47" s="26"/>
      <c r="CG47" s="26"/>
      <c r="CH47" s="129">
        <f t="shared" si="54"/>
        <v>0</v>
      </c>
    </row>
    <row r="48" spans="1:86" ht="14.45" customHeight="1">
      <c r="A48" s="350"/>
      <c r="B48" s="351"/>
      <c r="D48" s="70"/>
      <c r="E48" s="115"/>
      <c r="F48" s="252"/>
      <c r="G48" s="1"/>
      <c r="H48" s="1"/>
      <c r="I48" s="1"/>
      <c r="J48" s="1"/>
      <c r="K48" s="1" t="e">
        <f>(#REF!/100)*$B$11</f>
        <v>#REF!</v>
      </c>
      <c r="L48" s="54">
        <f t="shared" si="55"/>
        <v>0</v>
      </c>
      <c r="O48" s="26"/>
      <c r="P48"/>
      <c r="R48" s="70"/>
      <c r="S48" s="115"/>
      <c r="T48" s="252"/>
      <c r="U48" s="1"/>
      <c r="V48" s="1"/>
      <c r="W48" s="1"/>
      <c r="X48" s="1"/>
      <c r="Y48" s="1" t="e">
        <f>(#REF!/100)*$B$11</f>
        <v>#REF!</v>
      </c>
      <c r="Z48" s="54">
        <f t="shared" si="56"/>
        <v>0</v>
      </c>
      <c r="AC48" s="26"/>
      <c r="AD48"/>
      <c r="AF48" s="70"/>
      <c r="AG48" s="115"/>
      <c r="AH48" s="252"/>
      <c r="AI48" s="1"/>
      <c r="AJ48" s="1"/>
      <c r="AK48" s="1"/>
      <c r="AL48" s="1"/>
      <c r="AM48" s="1" t="e">
        <f>(#REF!/100)*$B$11</f>
        <v>#REF!</v>
      </c>
      <c r="AN48" s="54">
        <f>AF48*AG48</f>
        <v>0</v>
      </c>
      <c r="AP48" s="26"/>
      <c r="AQ48" s="26"/>
      <c r="AR48"/>
      <c r="AT48" s="70"/>
      <c r="AU48" s="115"/>
      <c r="AV48" s="252"/>
      <c r="AW48" s="1"/>
      <c r="AX48" s="1"/>
      <c r="AY48" s="1"/>
      <c r="AZ48" s="1"/>
      <c r="BA48" s="1" t="e">
        <f>(#REF!/100)*$B$11</f>
        <v>#REF!</v>
      </c>
      <c r="BB48" s="54">
        <f>AT48*AU48</f>
        <v>0</v>
      </c>
      <c r="BD48" s="26"/>
      <c r="BE48" s="26"/>
      <c r="BF48"/>
      <c r="BH48" s="70"/>
      <c r="BI48" s="115"/>
      <c r="BJ48" s="252"/>
      <c r="BK48" s="1"/>
      <c r="BL48" s="1"/>
      <c r="BM48" s="1"/>
      <c r="BN48" s="1"/>
      <c r="BO48" s="1" t="e">
        <f>(#REF!/100)*$B$11</f>
        <v>#REF!</v>
      </c>
      <c r="BP48" s="54">
        <f>BH48*BI48</f>
        <v>0</v>
      </c>
      <c r="BR48" s="26"/>
      <c r="BS48" s="26"/>
      <c r="BT48"/>
      <c r="BV48" s="70"/>
      <c r="BW48" s="115"/>
      <c r="BX48" s="252"/>
      <c r="BY48" s="1"/>
      <c r="BZ48" s="1"/>
      <c r="CA48" s="1"/>
      <c r="CB48" s="1"/>
      <c r="CC48" s="1" t="e">
        <f>(#REF!/100)*$B$11</f>
        <v>#REF!</v>
      </c>
      <c r="CD48" s="54">
        <f>BV48*BW48</f>
        <v>0</v>
      </c>
      <c r="CF48" s="26"/>
      <c r="CG48" s="26"/>
      <c r="CH48" s="129">
        <f t="shared" si="54"/>
        <v>0</v>
      </c>
    </row>
    <row r="49" spans="1:87" ht="14.45" customHeight="1" thickBot="1">
      <c r="A49" s="352"/>
      <c r="B49" s="353"/>
      <c r="D49" s="71"/>
      <c r="E49" s="116"/>
      <c r="F49" s="256"/>
      <c r="G49" s="2"/>
      <c r="H49" s="2"/>
      <c r="I49" s="2"/>
      <c r="J49" s="2"/>
      <c r="K49" s="2" t="e">
        <f>(#REF!/100)*$B$11</f>
        <v>#REF!</v>
      </c>
      <c r="L49" s="55">
        <f t="shared" si="55"/>
        <v>0</v>
      </c>
      <c r="O49" s="26"/>
      <c r="P49"/>
      <c r="R49" s="71"/>
      <c r="S49" s="116"/>
      <c r="T49" s="256"/>
      <c r="U49" s="2"/>
      <c r="V49" s="2"/>
      <c r="W49" s="2"/>
      <c r="X49" s="2"/>
      <c r="Y49" s="2" t="e">
        <f>(#REF!/100)*$B$11</f>
        <v>#REF!</v>
      </c>
      <c r="Z49" s="55">
        <f t="shared" si="56"/>
        <v>0</v>
      </c>
      <c r="AC49" s="26"/>
      <c r="AD49"/>
      <c r="AF49" s="71"/>
      <c r="AG49" s="116"/>
      <c r="AH49" s="256"/>
      <c r="AI49" s="2"/>
      <c r="AJ49" s="2"/>
      <c r="AK49" s="2"/>
      <c r="AL49" s="2"/>
      <c r="AM49" s="2" t="e">
        <f>(#REF!/100)*$B$11</f>
        <v>#REF!</v>
      </c>
      <c r="AN49" s="55">
        <f>AF49*AG49</f>
        <v>0</v>
      </c>
      <c r="AP49" s="26"/>
      <c r="AQ49" s="26"/>
      <c r="AR49"/>
      <c r="AT49" s="71"/>
      <c r="AU49" s="116"/>
      <c r="AV49" s="256"/>
      <c r="AW49" s="2"/>
      <c r="AX49" s="2"/>
      <c r="AY49" s="2"/>
      <c r="AZ49" s="2"/>
      <c r="BA49" s="2" t="e">
        <f>(#REF!/100)*$B$11</f>
        <v>#REF!</v>
      </c>
      <c r="BB49" s="55">
        <f>AT49*AU49</f>
        <v>0</v>
      </c>
      <c r="BD49" s="26"/>
      <c r="BE49" s="26"/>
      <c r="BF49"/>
      <c r="BH49" s="71"/>
      <c r="BI49" s="116"/>
      <c r="BJ49" s="256"/>
      <c r="BK49" s="2"/>
      <c r="BL49" s="2"/>
      <c r="BM49" s="2"/>
      <c r="BN49" s="2"/>
      <c r="BO49" s="2" t="e">
        <f>(#REF!/100)*$B$11</f>
        <v>#REF!</v>
      </c>
      <c r="BP49" s="55">
        <f>BH49*BI49</f>
        <v>0</v>
      </c>
      <c r="BR49" s="26"/>
      <c r="BS49" s="26"/>
      <c r="BT49"/>
      <c r="BV49" s="71"/>
      <c r="BW49" s="116"/>
      <c r="BX49" s="256"/>
      <c r="BY49" s="2"/>
      <c r="BZ49" s="2"/>
      <c r="CA49" s="2"/>
      <c r="CB49" s="2"/>
      <c r="CC49" s="2" t="e">
        <f>(#REF!/100)*$B$11</f>
        <v>#REF!</v>
      </c>
      <c r="CD49" s="55">
        <f>BV49*BW49</f>
        <v>0</v>
      </c>
      <c r="CF49" s="26"/>
      <c r="CG49" s="26"/>
      <c r="CH49" s="129">
        <f t="shared" si="54"/>
        <v>0</v>
      </c>
    </row>
    <row r="50" spans="1:87">
      <c r="A50" s="326" t="s">
        <v>57</v>
      </c>
      <c r="B50" s="326"/>
      <c r="C50" s="5"/>
      <c r="D50" s="26"/>
      <c r="E50" s="26"/>
      <c r="G50" s="26"/>
      <c r="H50" s="26"/>
      <c r="I50" s="26"/>
      <c r="J50" s="26"/>
      <c r="K50" s="5"/>
      <c r="L50" s="18">
        <f>SUM(L46:L49)</f>
        <v>0</v>
      </c>
      <c r="N50" s="5"/>
      <c r="O50" s="5"/>
      <c r="Q50" s="5"/>
      <c r="R50" s="26"/>
      <c r="S50" s="26"/>
      <c r="T50" s="26"/>
      <c r="U50" s="26"/>
      <c r="V50" s="26"/>
      <c r="W50" s="26"/>
      <c r="X50" s="26"/>
      <c r="Y50" s="26"/>
      <c r="Z50" s="18">
        <f>SUM(Z46:Z49)</f>
        <v>0</v>
      </c>
      <c r="AB50" s="5"/>
      <c r="AC50" s="5"/>
      <c r="AE50" s="5"/>
      <c r="AF50" s="26"/>
      <c r="AG50" s="26"/>
      <c r="AH50" s="26"/>
      <c r="AI50" s="26"/>
      <c r="AJ50" s="26"/>
      <c r="AK50" s="26"/>
      <c r="AL50" s="26"/>
      <c r="AM50" s="26"/>
      <c r="AN50" s="18">
        <f>SUM(AN46:AN49)</f>
        <v>0</v>
      </c>
      <c r="AP50" s="5"/>
      <c r="AQ50" s="5"/>
      <c r="AS50" s="5"/>
      <c r="AT50" s="26"/>
      <c r="AU50" s="26"/>
      <c r="AV50" s="26"/>
      <c r="AW50" s="26"/>
      <c r="AX50" s="26"/>
      <c r="AY50" s="26"/>
      <c r="AZ50" s="26"/>
      <c r="BA50" s="26"/>
      <c r="BB50" s="18">
        <f>SUM(BB46:BB49)</f>
        <v>0</v>
      </c>
      <c r="BD50" s="5"/>
      <c r="BE50" s="5"/>
      <c r="BG50" s="5"/>
      <c r="BH50" s="26"/>
      <c r="BI50" s="26"/>
      <c r="BJ50" s="26"/>
      <c r="BK50" s="26"/>
      <c r="BL50" s="26"/>
      <c r="BM50" s="26"/>
      <c r="BN50" s="26"/>
      <c r="BO50" s="26"/>
      <c r="BP50" s="18">
        <f>SUM(BP46:BP49)</f>
        <v>0</v>
      </c>
      <c r="BR50" s="5"/>
      <c r="BS50" s="5"/>
      <c r="BU50" s="5"/>
      <c r="BV50" s="26"/>
      <c r="BW50" s="26"/>
      <c r="BX50" s="26"/>
      <c r="BY50" s="26"/>
      <c r="BZ50" s="26"/>
      <c r="CA50" s="26"/>
      <c r="CB50" s="26"/>
      <c r="CC50" s="26"/>
      <c r="CD50" s="18">
        <f>SUM(CD46:CD49)</f>
        <v>0</v>
      </c>
      <c r="CF50" s="5"/>
      <c r="CG50" s="5"/>
      <c r="CH50" s="129">
        <f t="shared" si="54"/>
        <v>0</v>
      </c>
    </row>
    <row r="52" spans="1:87" ht="15" thickBot="1">
      <c r="A52" s="327" t="s">
        <v>58</v>
      </c>
      <c r="B52" s="327"/>
      <c r="C52" s="5"/>
      <c r="D52" s="5"/>
      <c r="E52" s="5"/>
      <c r="F52" s="5"/>
      <c r="G52" s="5"/>
      <c r="H52" s="5"/>
      <c r="I52" s="5"/>
      <c r="J52" s="5"/>
      <c r="K52" s="5"/>
      <c r="L52" s="52" t="s">
        <v>51</v>
      </c>
      <c r="N52" s="5"/>
      <c r="O52" s="5"/>
      <c r="S52" s="5"/>
      <c r="T52" s="5"/>
      <c r="U52" s="5"/>
      <c r="V52" s="5"/>
      <c r="W52" s="5"/>
      <c r="X52" s="5"/>
      <c r="Y52" s="5"/>
      <c r="Z52" s="52" t="s">
        <v>51</v>
      </c>
      <c r="AB52" s="5"/>
      <c r="AC52" s="5"/>
      <c r="AG52" s="5"/>
      <c r="AH52" s="5"/>
      <c r="AI52" s="5"/>
      <c r="AJ52" s="5"/>
      <c r="AK52" s="5"/>
      <c r="AL52" s="5"/>
      <c r="AM52" s="5"/>
      <c r="AN52" s="52" t="s">
        <v>51</v>
      </c>
      <c r="AP52" s="5"/>
      <c r="AQ52" s="5"/>
      <c r="AU52" s="5"/>
      <c r="AV52" s="6"/>
      <c r="AW52" s="5"/>
      <c r="AX52" s="5"/>
      <c r="AY52" s="5"/>
      <c r="AZ52" s="5"/>
      <c r="BA52" s="5"/>
      <c r="BB52" s="52" t="s">
        <v>51</v>
      </c>
      <c r="BD52" s="5"/>
      <c r="BE52" s="5"/>
      <c r="BI52" s="5"/>
      <c r="BJ52" s="6"/>
      <c r="BK52" s="5"/>
      <c r="BL52" s="5"/>
      <c r="BM52" s="5"/>
      <c r="BN52" s="5"/>
      <c r="BO52" s="5"/>
      <c r="BP52" s="52" t="s">
        <v>51</v>
      </c>
      <c r="BR52" s="5"/>
      <c r="BS52" s="5"/>
      <c r="BW52" s="5"/>
      <c r="BX52" s="6"/>
      <c r="BY52" s="5"/>
      <c r="BZ52" s="5"/>
      <c r="CA52" s="5"/>
      <c r="CB52" s="5"/>
      <c r="CC52" s="5"/>
      <c r="CD52" s="52" t="s">
        <v>51</v>
      </c>
      <c r="CF52" s="5"/>
      <c r="CG52" s="5"/>
    </row>
    <row r="53" spans="1:87">
      <c r="A53" s="328" t="s">
        <v>59</v>
      </c>
      <c r="B53" s="330"/>
      <c r="L53" s="204"/>
      <c r="Z53" s="204"/>
      <c r="AN53" s="204"/>
      <c r="BB53" s="204"/>
      <c r="BP53" s="9"/>
      <c r="CD53" s="9"/>
      <c r="CH53" s="129">
        <f t="shared" ref="CH53:CH59" si="57">SUM(L53,Z53,AN53,BB53,BP53,CD53)</f>
        <v>0</v>
      </c>
    </row>
    <row r="54" spans="1:87">
      <c r="A54" s="331" t="s">
        <v>60</v>
      </c>
      <c r="B54" s="333"/>
      <c r="L54" s="205"/>
      <c r="Z54" s="205"/>
      <c r="AN54" s="205"/>
      <c r="BB54" s="205"/>
      <c r="BP54" s="10"/>
      <c r="CD54" s="10"/>
      <c r="CH54" s="129">
        <f t="shared" si="57"/>
        <v>0</v>
      </c>
    </row>
    <row r="55" spans="1:87" ht="15" thickBot="1">
      <c r="A55" s="331" t="s">
        <v>100</v>
      </c>
      <c r="B55" s="333"/>
      <c r="L55" s="206"/>
      <c r="Z55" s="206"/>
      <c r="AN55" s="206"/>
      <c r="BB55" s="206"/>
      <c r="BP55" s="11"/>
      <c r="CD55" s="11"/>
      <c r="CH55" s="129">
        <f t="shared" si="57"/>
        <v>0</v>
      </c>
    </row>
    <row r="56" spans="1:87" ht="15" thickBot="1">
      <c r="A56" s="334" t="s">
        <v>62</v>
      </c>
      <c r="B56" s="336"/>
      <c r="L56" s="52"/>
      <c r="Z56" s="52"/>
      <c r="AN56" s="52"/>
      <c r="BB56" s="52"/>
      <c r="BP56" s="52"/>
      <c r="CD56" s="52"/>
      <c r="CH56" s="129">
        <f t="shared" si="57"/>
        <v>0</v>
      </c>
    </row>
    <row r="57" spans="1:87" ht="15" thickBot="1">
      <c r="A57" s="337"/>
      <c r="B57" s="319"/>
      <c r="L57" s="204"/>
      <c r="Z57" s="204"/>
      <c r="AN57" s="204"/>
      <c r="BB57" s="204"/>
      <c r="BP57" s="9"/>
      <c r="CD57" s="201"/>
      <c r="CH57" s="129">
        <f t="shared" si="57"/>
        <v>0</v>
      </c>
    </row>
    <row r="58" spans="1:87" ht="15" thickBot="1">
      <c r="A58" s="339"/>
      <c r="B58" s="341"/>
      <c r="L58" s="206"/>
      <c r="Z58" s="206"/>
      <c r="AN58" s="206"/>
      <c r="BB58" s="206"/>
      <c r="BD58" s="5"/>
      <c r="BE58" s="5"/>
      <c r="BP58" s="11"/>
      <c r="BR58" s="5"/>
      <c r="BS58" s="5"/>
      <c r="CD58" s="207"/>
      <c r="CF58" s="5"/>
      <c r="CG58" s="5"/>
      <c r="CH58" s="129">
        <f t="shared" si="57"/>
        <v>0</v>
      </c>
    </row>
    <row r="59" spans="1:87" s="263" customFormat="1" ht="15" thickBot="1">
      <c r="A59" s="262" t="s">
        <v>63</v>
      </c>
      <c r="B59" s="262"/>
      <c r="L59" s="265">
        <f>SUM(L53:L58)</f>
        <v>0</v>
      </c>
      <c r="X59" s="266"/>
      <c r="Y59" s="266"/>
      <c r="Z59" s="265">
        <f>SUM(Z53:Z58)</f>
        <v>0</v>
      </c>
      <c r="AA59" s="264"/>
      <c r="AB59" s="266"/>
      <c r="AC59" s="266"/>
      <c r="AD59" s="266"/>
      <c r="AE59" s="266"/>
      <c r="AF59" s="266"/>
      <c r="AG59" s="266"/>
      <c r="AH59" s="266"/>
      <c r="AI59" s="266"/>
      <c r="AJ59" s="266"/>
      <c r="AK59" s="266"/>
      <c r="AL59" s="266"/>
      <c r="AM59" s="266"/>
      <c r="AN59" s="278">
        <f>SUM(AN53:AN58)</f>
        <v>0</v>
      </c>
      <c r="AP59" s="266"/>
      <c r="AQ59" s="266"/>
      <c r="AR59" s="266"/>
      <c r="AS59" s="266"/>
      <c r="AT59" s="266"/>
      <c r="AU59" s="266"/>
      <c r="AV59" s="266"/>
      <c r="AW59" s="266"/>
      <c r="AX59" s="266"/>
      <c r="AY59" s="266"/>
      <c r="AZ59" s="266"/>
      <c r="BA59" s="266"/>
      <c r="BB59" s="265">
        <f>SUM(BB53:BB58)</f>
        <v>0</v>
      </c>
      <c r="BF59" s="266"/>
      <c r="BG59" s="266"/>
      <c r="BH59" s="266"/>
      <c r="BI59" s="266"/>
      <c r="BJ59" s="266"/>
      <c r="BK59" s="266"/>
      <c r="BL59" s="266"/>
      <c r="BM59" s="266"/>
      <c r="BN59" s="266"/>
      <c r="BO59" s="266"/>
      <c r="BP59" s="265">
        <f>SUM(BP53:BP58)</f>
        <v>0</v>
      </c>
      <c r="BT59" s="266"/>
      <c r="BU59" s="266"/>
      <c r="BV59" s="266"/>
      <c r="BW59" s="266"/>
      <c r="BX59" s="266"/>
      <c r="BY59" s="266"/>
      <c r="BZ59" s="266"/>
      <c r="CA59" s="266"/>
      <c r="CB59" s="266"/>
      <c r="CC59" s="266"/>
      <c r="CD59" s="265">
        <f>SUM(CD53:CD58)</f>
        <v>0</v>
      </c>
      <c r="CH59" s="279">
        <f t="shared" si="57"/>
        <v>0</v>
      </c>
    </row>
    <row r="60" spans="1:87">
      <c r="A60"/>
      <c r="B60"/>
      <c r="Z60" s="7"/>
    </row>
    <row r="61" spans="1:87">
      <c r="Z61" s="7"/>
      <c r="BD61" s="26"/>
      <c r="BE61" s="26"/>
      <c r="BR61" s="26"/>
      <c r="BS61" s="26"/>
      <c r="CF61" s="26"/>
      <c r="CG61" s="26"/>
    </row>
    <row r="62" spans="1:87">
      <c r="A62" s="39" t="s">
        <v>64</v>
      </c>
      <c r="B62" s="26"/>
      <c r="C62" s="26"/>
      <c r="D62" s="26"/>
      <c r="E62" s="5"/>
      <c r="F62" s="5"/>
      <c r="G62" s="5"/>
      <c r="H62" s="5"/>
      <c r="I62" s="5"/>
      <c r="J62" s="5"/>
      <c r="K62" s="26"/>
      <c r="L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7"/>
      <c r="AB62" s="26"/>
      <c r="AC62" s="26"/>
      <c r="AD62" s="26"/>
      <c r="AE62" s="26"/>
      <c r="AF62" s="26"/>
      <c r="AG62" s="26"/>
      <c r="AH62" s="25"/>
      <c r="AI62" s="26"/>
      <c r="AJ62" s="26"/>
      <c r="AK62" s="26"/>
      <c r="AL62" s="26"/>
      <c r="AM62" s="26"/>
      <c r="AN62" s="26"/>
      <c r="AP62" s="26"/>
      <c r="AQ62" s="26"/>
      <c r="AR62" s="26"/>
      <c r="AS62" s="26"/>
      <c r="AT62" s="26"/>
      <c r="AU62" s="26"/>
      <c r="AV62" s="25"/>
      <c r="AW62" s="26"/>
      <c r="AX62" s="26"/>
      <c r="AY62" s="26"/>
      <c r="AZ62" s="26"/>
      <c r="BA62" s="26"/>
      <c r="BB62" s="26"/>
      <c r="BD62" s="26"/>
      <c r="BE62" s="26"/>
      <c r="BF62" s="26"/>
      <c r="BG62" s="26"/>
      <c r="BH62" s="26"/>
      <c r="BI62" s="26"/>
      <c r="BJ62" s="25"/>
      <c r="BK62" s="26"/>
      <c r="BL62" s="26"/>
      <c r="BM62" s="26"/>
      <c r="BN62" s="26"/>
      <c r="BO62" s="26"/>
      <c r="BP62" s="26"/>
      <c r="BR62" s="26"/>
      <c r="BS62" s="26"/>
      <c r="BT62" s="26"/>
      <c r="BU62" s="26"/>
      <c r="BV62" s="26"/>
      <c r="BW62" s="26"/>
      <c r="BX62" s="25"/>
      <c r="BY62" s="26"/>
      <c r="BZ62" s="26"/>
      <c r="CA62" s="26"/>
      <c r="CB62" s="26"/>
      <c r="CC62" s="26"/>
      <c r="CD62" s="26"/>
      <c r="CF62" s="26"/>
      <c r="CG62" s="26"/>
    </row>
    <row r="63" spans="1:87">
      <c r="A63" s="26"/>
      <c r="B63" s="26"/>
      <c r="C63" s="26"/>
      <c r="D63" s="26"/>
      <c r="E63" s="5"/>
      <c r="F63" s="5"/>
      <c r="G63" s="5"/>
      <c r="H63" s="5"/>
      <c r="I63" s="5"/>
      <c r="J63" s="5"/>
      <c r="K63" s="26"/>
      <c r="L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7"/>
      <c r="AB63" s="26"/>
      <c r="AC63" s="26"/>
      <c r="AD63" s="26"/>
      <c r="AE63" s="26"/>
      <c r="AF63" s="26"/>
      <c r="AG63" s="26"/>
      <c r="AH63" s="25"/>
      <c r="AI63" s="26"/>
      <c r="AJ63" s="26"/>
      <c r="AK63" s="26"/>
      <c r="AL63" s="26"/>
      <c r="AM63" s="26"/>
      <c r="AN63"/>
      <c r="AP63" s="26"/>
      <c r="AQ63" s="26"/>
      <c r="AR63" s="26"/>
      <c r="AS63" s="26"/>
      <c r="AT63" s="26"/>
      <c r="AU63" s="26"/>
      <c r="AV63" s="25"/>
      <c r="AW63" s="26"/>
      <c r="AX63" s="26"/>
      <c r="AY63" s="26"/>
      <c r="AZ63" s="26"/>
      <c r="BA63" s="26"/>
      <c r="BB63" s="26"/>
      <c r="BD63" s="26"/>
      <c r="BF63" s="26"/>
      <c r="BG63" s="26"/>
      <c r="BH63" s="26"/>
      <c r="BI63" s="26"/>
      <c r="BJ63" s="25"/>
      <c r="BK63" s="26"/>
      <c r="BL63" s="26"/>
      <c r="BM63" s="26"/>
      <c r="BN63" s="26"/>
      <c r="BO63" s="26"/>
      <c r="BP63" s="26"/>
      <c r="BR63" s="26"/>
      <c r="BT63" s="26"/>
      <c r="BU63" s="26"/>
      <c r="BV63" s="26"/>
      <c r="BW63" s="26"/>
      <c r="BX63" s="25"/>
      <c r="BY63" s="26"/>
      <c r="BZ63" s="26"/>
      <c r="CA63" s="26"/>
      <c r="CB63" s="26"/>
      <c r="CC63" s="26"/>
      <c r="CD63" s="26"/>
      <c r="CF63" s="26"/>
      <c r="CH63" s="52"/>
    </row>
    <row r="64" spans="1:87">
      <c r="A64" s="326" t="s">
        <v>101</v>
      </c>
      <c r="B64" s="326"/>
      <c r="C64" s="26"/>
      <c r="D64" s="26"/>
      <c r="E64" s="5"/>
      <c r="F64" s="5"/>
      <c r="G64" s="5"/>
      <c r="H64" s="5"/>
      <c r="I64" s="5"/>
      <c r="J64" s="5"/>
      <c r="K64" s="26"/>
      <c r="L64" s="28">
        <f>L40+L24+L50+L59+L25</f>
        <v>0</v>
      </c>
      <c r="N64" s="26"/>
      <c r="O64" s="26"/>
      <c r="P64"/>
      <c r="Q64"/>
      <c r="R64"/>
      <c r="S64" s="26"/>
      <c r="T64" s="26"/>
      <c r="U64" s="26"/>
      <c r="V64" s="26"/>
      <c r="W64" s="26"/>
      <c r="X64" s="26"/>
      <c r="Y64" s="26"/>
      <c r="Z64" s="28">
        <f>Z40+Z24+Z50+Z59+Z25</f>
        <v>0</v>
      </c>
      <c r="AB64" s="26"/>
      <c r="AC64" s="26"/>
      <c r="AD64"/>
      <c r="AE64"/>
      <c r="AF64"/>
      <c r="AG64" s="26"/>
      <c r="AH64" s="25"/>
      <c r="AI64" s="26"/>
      <c r="AJ64" s="26"/>
      <c r="AK64" s="26"/>
      <c r="AL64" s="26"/>
      <c r="AM64" s="26"/>
      <c r="AN64" s="28">
        <f>AN40+AN24+AN50+AN59+AN25</f>
        <v>0</v>
      </c>
      <c r="AP64" s="26"/>
      <c r="AQ64" s="26"/>
      <c r="AR64"/>
      <c r="AS64"/>
      <c r="AT64"/>
      <c r="AU64" s="26"/>
      <c r="AV64" s="25"/>
      <c r="AW64" s="26"/>
      <c r="AX64" s="26"/>
      <c r="AY64" s="26"/>
      <c r="AZ64" s="26"/>
      <c r="BA64" s="26"/>
      <c r="BB64" s="28">
        <f>BB40+BB24+BB50+BB59+BB25</f>
        <v>0</v>
      </c>
      <c r="BD64" s="26"/>
      <c r="BF64"/>
      <c r="BG64"/>
      <c r="BH64"/>
      <c r="BI64" s="26"/>
      <c r="BJ64" s="25"/>
      <c r="BK64" s="26"/>
      <c r="BL64" s="26"/>
      <c r="BM64" s="26"/>
      <c r="BN64" s="26"/>
      <c r="BO64" s="26"/>
      <c r="BP64" s="28">
        <f>BP40+BP24+BP50+BP59+BP25</f>
        <v>0</v>
      </c>
      <c r="BR64" s="26"/>
      <c r="BT64"/>
      <c r="BU64"/>
      <c r="BV64"/>
      <c r="BW64" s="26"/>
      <c r="BX64" s="25"/>
      <c r="BY64" s="26"/>
      <c r="BZ64" s="26"/>
      <c r="CA64" s="26"/>
      <c r="CB64" s="26"/>
      <c r="CC64" s="26"/>
      <c r="CD64" s="28">
        <f>CD40+CD24+CD50+CD59+CD25</f>
        <v>0</v>
      </c>
      <c r="CF64" s="26"/>
      <c r="CH64" s="82">
        <f>L64+Z64+AN64+BB64+BP64+CD64</f>
        <v>0</v>
      </c>
      <c r="CI64" s="3" t="s">
        <v>102</v>
      </c>
    </row>
    <row r="65" spans="1:85">
      <c r="A65" s="326"/>
      <c r="B65" s="326"/>
      <c r="C65" s="26"/>
      <c r="D65" s="26"/>
      <c r="E65" s="5"/>
      <c r="F65" s="5"/>
      <c r="G65" s="5"/>
      <c r="H65" s="5"/>
      <c r="I65" s="5"/>
      <c r="J65" s="5"/>
      <c r="K65" s="26"/>
      <c r="L65" s="26"/>
      <c r="M65" s="16"/>
      <c r="N65" s="26"/>
      <c r="O65" s="26"/>
      <c r="P65"/>
      <c r="Q65"/>
      <c r="R65"/>
      <c r="S65" s="26"/>
      <c r="T65" s="26"/>
      <c r="U65" s="26"/>
      <c r="V65" s="26"/>
      <c r="W65" s="26"/>
      <c r="X65" s="26"/>
      <c r="Y65" s="26"/>
      <c r="Z65" s="26"/>
      <c r="AA65" s="16"/>
      <c r="AB65" s="26"/>
      <c r="AC65" s="26"/>
      <c r="AD65"/>
      <c r="AE65"/>
      <c r="AF65"/>
      <c r="AG65" s="26"/>
      <c r="AH65" s="26"/>
      <c r="AI65" s="26"/>
      <c r="AJ65" s="26"/>
      <c r="AK65" s="26"/>
      <c r="AL65" s="26"/>
      <c r="AM65" s="26"/>
      <c r="AN65" s="26"/>
      <c r="AO65" s="16"/>
      <c r="AP65" s="26"/>
      <c r="AQ65" s="26"/>
      <c r="AR65"/>
      <c r="AS65"/>
      <c r="AT65"/>
      <c r="AU65" s="26"/>
      <c r="AV65" s="26"/>
      <c r="AW65" s="26"/>
      <c r="AX65" s="26"/>
      <c r="AY65" s="26"/>
      <c r="AZ65" s="26"/>
      <c r="BA65" s="26"/>
      <c r="BB65" s="26"/>
      <c r="BC65" s="16"/>
      <c r="BD65" s="5"/>
      <c r="BE65" s="5"/>
      <c r="BF65"/>
      <c r="BG65"/>
      <c r="BH65"/>
      <c r="BI65" s="26"/>
      <c r="BJ65" s="26"/>
      <c r="BK65" s="26"/>
      <c r="BL65" s="26"/>
      <c r="BM65" s="26"/>
      <c r="BN65" s="26"/>
      <c r="BO65" s="26"/>
      <c r="BP65" s="26"/>
      <c r="BQ65" s="16"/>
      <c r="BR65" s="5"/>
      <c r="BS65" s="5"/>
      <c r="BT65"/>
      <c r="BU65"/>
      <c r="BV65"/>
      <c r="BW65" s="26"/>
      <c r="BX65" s="26"/>
      <c r="BY65" s="26"/>
      <c r="BZ65" s="26"/>
      <c r="CA65" s="26"/>
      <c r="CB65" s="26"/>
      <c r="CC65" s="26"/>
      <c r="CD65" s="26"/>
      <c r="CE65" s="16"/>
      <c r="CF65" s="5"/>
      <c r="CG65" s="5"/>
    </row>
    <row r="66" spans="1:85">
      <c r="A66" s="44" t="s">
        <v>67</v>
      </c>
      <c r="B66" s="40"/>
      <c r="C66" s="40"/>
      <c r="D66" s="40"/>
      <c r="E66" s="22"/>
      <c r="F66" s="23"/>
      <c r="G66" s="23"/>
      <c r="H66" s="23"/>
      <c r="I66" s="23"/>
      <c r="J66" s="23"/>
      <c r="K66" s="23"/>
      <c r="L66" s="23"/>
      <c r="M66" s="23"/>
      <c r="N66" s="23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8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68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68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68"/>
    </row>
    <row r="67" spans="1:85" s="269" customFormat="1" ht="16.149999999999999">
      <c r="A67" s="280" t="s">
        <v>103</v>
      </c>
      <c r="B67" s="268"/>
      <c r="AA67" s="270"/>
      <c r="AP67" s="271"/>
      <c r="AQ67" s="271"/>
      <c r="AR67" s="271"/>
      <c r="AS67" s="271"/>
      <c r="AT67" s="271"/>
      <c r="AU67" s="271"/>
      <c r="AV67" s="271"/>
      <c r="AW67" s="271"/>
      <c r="AX67" s="271"/>
      <c r="AY67" s="271"/>
      <c r="AZ67" s="271"/>
      <c r="BA67" s="271"/>
      <c r="BB67" s="271"/>
      <c r="BC67" s="271"/>
      <c r="BD67" s="271"/>
      <c r="BE67" s="271"/>
      <c r="BF67" s="271"/>
      <c r="BG67" s="271"/>
      <c r="BH67" s="271"/>
      <c r="BI67" s="271"/>
      <c r="BJ67" s="271"/>
      <c r="BK67" s="271"/>
      <c r="BL67" s="271"/>
      <c r="BM67" s="271"/>
      <c r="BN67" s="271"/>
      <c r="BO67" s="271"/>
      <c r="BP67" s="271"/>
      <c r="BQ67" s="271"/>
      <c r="BR67" s="271"/>
      <c r="BS67" s="271"/>
      <c r="BT67" s="271"/>
      <c r="BU67" s="271"/>
      <c r="BV67" s="271"/>
      <c r="BW67" s="271"/>
      <c r="BX67" s="271"/>
      <c r="BY67" s="271"/>
      <c r="BZ67" s="271"/>
      <c r="CA67" s="271"/>
      <c r="CB67" s="271"/>
      <c r="CC67" s="271"/>
      <c r="CD67" s="271"/>
      <c r="CE67" s="271"/>
      <c r="CF67" s="271"/>
      <c r="CG67" s="271"/>
    </row>
    <row r="68" spans="1:85" s="269" customFormat="1">
      <c r="A68" s="272" t="s">
        <v>104</v>
      </c>
      <c r="B68" s="268"/>
      <c r="R68" s="271"/>
      <c r="S68" s="271"/>
      <c r="T68" s="271"/>
      <c r="U68" s="271"/>
      <c r="V68" s="271"/>
      <c r="W68" s="271"/>
      <c r="X68" s="271"/>
      <c r="Y68" s="271"/>
      <c r="Z68" s="271"/>
      <c r="AA68" s="273"/>
      <c r="AB68" s="271"/>
      <c r="AC68" s="271"/>
      <c r="AD68" s="271"/>
      <c r="AE68" s="271"/>
      <c r="AF68" s="271"/>
      <c r="AG68" s="271"/>
      <c r="AH68" s="271"/>
      <c r="AI68" s="271"/>
      <c r="AJ68" s="271"/>
      <c r="AK68" s="271"/>
      <c r="AL68" s="271"/>
      <c r="AM68" s="271"/>
      <c r="AN68" s="271"/>
      <c r="AO68" s="271"/>
      <c r="AP68" s="271"/>
      <c r="AQ68" s="271"/>
      <c r="AR68" s="271"/>
      <c r="AS68" s="271"/>
      <c r="AT68" s="271"/>
      <c r="AU68" s="271"/>
      <c r="AV68" s="271"/>
      <c r="AW68" s="271"/>
      <c r="AX68" s="271"/>
      <c r="AY68" s="271"/>
      <c r="AZ68" s="271"/>
      <c r="BA68" s="271"/>
      <c r="BB68" s="271"/>
      <c r="BC68" s="271"/>
      <c r="BD68" s="271"/>
      <c r="BE68" s="271"/>
      <c r="BF68" s="271"/>
      <c r="BG68" s="271"/>
      <c r="BH68" s="271"/>
      <c r="BI68" s="271"/>
      <c r="BJ68" s="271"/>
      <c r="BK68" s="271"/>
      <c r="BL68" s="271"/>
      <c r="BM68" s="271"/>
      <c r="BN68" s="271"/>
      <c r="BO68" s="271"/>
      <c r="BP68" s="271"/>
      <c r="BQ68" s="271"/>
      <c r="BR68" s="271"/>
      <c r="BS68" s="271"/>
      <c r="BT68" s="271"/>
      <c r="BU68" s="271"/>
      <c r="BV68" s="271"/>
      <c r="BW68" s="271"/>
      <c r="BX68" s="271"/>
      <c r="BY68" s="271"/>
      <c r="BZ68" s="271"/>
      <c r="CA68" s="271"/>
      <c r="CB68" s="271"/>
      <c r="CC68" s="271"/>
      <c r="CD68" s="271"/>
      <c r="CE68" s="271"/>
      <c r="CF68" s="271"/>
      <c r="CG68" s="271"/>
    </row>
    <row r="69" spans="1:85" s="269" customFormat="1">
      <c r="A69" s="272" t="s">
        <v>105</v>
      </c>
      <c r="B69" s="274"/>
      <c r="C69" s="274"/>
      <c r="D69" s="274"/>
      <c r="E69" s="275"/>
      <c r="F69" s="276"/>
      <c r="G69" s="276"/>
      <c r="H69" s="276"/>
      <c r="I69" s="276"/>
      <c r="J69" s="276"/>
      <c r="K69" s="276"/>
      <c r="L69" s="276"/>
      <c r="M69" s="276"/>
      <c r="N69" s="276"/>
      <c r="O69" s="271"/>
      <c r="P69" s="271"/>
      <c r="Q69" s="271"/>
      <c r="X69" s="271"/>
      <c r="Y69" s="271"/>
      <c r="Z69" s="271"/>
      <c r="AA69" s="273"/>
      <c r="AB69" s="271"/>
      <c r="AC69" s="271"/>
      <c r="AD69" s="271"/>
      <c r="AE69" s="271"/>
      <c r="AF69" s="271"/>
      <c r="AG69" s="271"/>
      <c r="AH69" s="271"/>
      <c r="AI69" s="271"/>
      <c r="AJ69" s="271"/>
      <c r="AK69" s="271"/>
      <c r="AL69" s="271"/>
      <c r="AM69" s="271"/>
      <c r="AN69" s="271"/>
      <c r="AO69" s="271"/>
      <c r="AP69" s="271"/>
      <c r="AQ69" s="271"/>
      <c r="AR69" s="271"/>
      <c r="AS69" s="271"/>
      <c r="AT69" s="271"/>
      <c r="AU69" s="271"/>
      <c r="AV69" s="271"/>
      <c r="AW69" s="271"/>
      <c r="AX69" s="271"/>
      <c r="AY69" s="271"/>
      <c r="AZ69" s="271"/>
      <c r="BA69" s="271"/>
      <c r="BB69" s="271"/>
      <c r="BC69" s="271"/>
      <c r="BD69" s="271"/>
      <c r="BE69" s="271"/>
      <c r="BF69" s="271"/>
      <c r="BG69" s="271"/>
      <c r="BH69" s="271"/>
      <c r="BI69" s="271"/>
      <c r="BJ69" s="271"/>
      <c r="BK69" s="271"/>
      <c r="BL69" s="271"/>
      <c r="BM69" s="271"/>
      <c r="BN69" s="271"/>
      <c r="BO69" s="271"/>
      <c r="BP69" s="271"/>
      <c r="BQ69" s="271"/>
      <c r="BR69" s="271"/>
      <c r="BS69" s="271"/>
      <c r="BT69" s="271"/>
      <c r="BU69" s="271"/>
      <c r="BV69" s="271"/>
      <c r="BW69" s="271"/>
      <c r="BX69" s="271"/>
      <c r="BY69" s="271"/>
      <c r="BZ69" s="271"/>
      <c r="CA69" s="271"/>
      <c r="CB69" s="271"/>
      <c r="CC69" s="271"/>
      <c r="CD69" s="271"/>
      <c r="CE69" s="271"/>
      <c r="CF69" s="271"/>
      <c r="CG69" s="271"/>
    </row>
    <row r="70" spans="1:85" s="269" customFormat="1">
      <c r="A70" s="272" t="s">
        <v>73</v>
      </c>
      <c r="B70" s="268"/>
      <c r="R70" s="271"/>
      <c r="S70" s="271"/>
      <c r="T70" s="271"/>
      <c r="U70" s="271"/>
      <c r="V70" s="271"/>
      <c r="W70" s="271"/>
      <c r="X70" s="271"/>
      <c r="Y70" s="271"/>
      <c r="Z70" s="271"/>
      <c r="AA70" s="273"/>
      <c r="AB70" s="271"/>
      <c r="AC70" s="271"/>
      <c r="AD70" s="271"/>
      <c r="AE70" s="271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  <c r="AW70" s="271"/>
      <c r="AX70" s="271"/>
      <c r="AY70" s="271"/>
      <c r="AZ70" s="271"/>
      <c r="BA70" s="271"/>
      <c r="BB70" s="271"/>
      <c r="BC70" s="271"/>
      <c r="BD70" s="271"/>
      <c r="BE70" s="271"/>
      <c r="BF70" s="271"/>
      <c r="BG70" s="271"/>
      <c r="BH70" s="271"/>
      <c r="BI70" s="271"/>
      <c r="BJ70" s="271"/>
      <c r="BK70" s="271"/>
      <c r="BL70" s="271"/>
      <c r="BM70" s="271"/>
      <c r="BN70" s="271"/>
      <c r="BO70" s="271"/>
      <c r="BP70" s="271"/>
      <c r="BQ70" s="271"/>
      <c r="BR70" s="271"/>
      <c r="BS70" s="271"/>
      <c r="BT70" s="271"/>
      <c r="BU70" s="271"/>
      <c r="BV70" s="271"/>
      <c r="BW70" s="271"/>
      <c r="BX70" s="271"/>
      <c r="BY70" s="271"/>
      <c r="BZ70" s="271"/>
      <c r="CA70" s="271"/>
      <c r="CB70" s="271"/>
      <c r="CC70" s="271"/>
      <c r="CD70" s="271"/>
      <c r="CE70" s="271"/>
      <c r="CF70" s="271"/>
      <c r="CG70" s="271"/>
    </row>
    <row r="71" spans="1:85" s="269" customFormat="1" ht="16.149999999999999">
      <c r="A71" s="277" t="s">
        <v>107</v>
      </c>
      <c r="B71" s="267"/>
      <c r="C71" s="267"/>
      <c r="D71" s="267"/>
      <c r="E71" s="281"/>
      <c r="F71" s="281"/>
      <c r="G71" s="281"/>
      <c r="H71" s="281"/>
      <c r="I71" s="281"/>
      <c r="J71" s="281"/>
      <c r="K71" s="281"/>
      <c r="L71" s="281"/>
      <c r="M71" s="281"/>
      <c r="N71" s="28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  <c r="AA71" s="273"/>
      <c r="AB71" s="271"/>
      <c r="AC71" s="271"/>
      <c r="AD71" s="271"/>
      <c r="AE71" s="271"/>
      <c r="AF71" s="271"/>
      <c r="AG71" s="271"/>
      <c r="AH71" s="271"/>
      <c r="AI71" s="271"/>
      <c r="AJ71" s="271"/>
      <c r="AK71" s="271"/>
      <c r="AL71" s="271"/>
      <c r="AM71" s="271"/>
      <c r="AN71" s="271"/>
      <c r="AO71" s="271"/>
      <c r="AP71" s="271"/>
      <c r="AQ71" s="271"/>
      <c r="AR71" s="271"/>
      <c r="AS71" s="271"/>
      <c r="AT71" s="271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271"/>
      <c r="BI71" s="271"/>
      <c r="BJ71" s="271"/>
      <c r="BK71" s="271"/>
      <c r="BL71" s="271"/>
      <c r="BM71" s="271"/>
      <c r="BN71" s="271"/>
      <c r="BO71" s="271"/>
      <c r="BP71" s="271"/>
      <c r="BQ71" s="271"/>
      <c r="BR71" s="271"/>
      <c r="BS71" s="271"/>
      <c r="BT71" s="271"/>
      <c r="BU71" s="271"/>
      <c r="BV71" s="271"/>
      <c r="BW71" s="271"/>
      <c r="BX71" s="271"/>
      <c r="BY71" s="271"/>
      <c r="BZ71" s="271"/>
      <c r="CA71" s="271"/>
      <c r="CB71" s="271"/>
      <c r="CC71" s="271"/>
      <c r="CD71" s="271"/>
      <c r="CE71" s="271"/>
      <c r="CF71" s="271"/>
      <c r="CG71" s="271"/>
    </row>
    <row r="72" spans="1:8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BF72"/>
      <c r="BT72"/>
    </row>
    <row r="73" spans="1:85">
      <c r="B73"/>
      <c r="E73" s="22"/>
      <c r="F73" s="23"/>
      <c r="G73" s="23"/>
      <c r="H73" s="23"/>
      <c r="I73" s="23"/>
      <c r="J73" s="23"/>
      <c r="K73" s="23"/>
      <c r="L73" s="23"/>
      <c r="M73" s="23"/>
      <c r="N73" s="23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8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</row>
    <row r="74" spans="1:85">
      <c r="B74" s="40"/>
      <c r="C74" s="40"/>
      <c r="D74" s="40"/>
      <c r="E74" s="22"/>
      <c r="F74" s="23"/>
      <c r="G74" s="23"/>
      <c r="H74" s="23"/>
      <c r="I74" s="23"/>
      <c r="J74" s="23"/>
      <c r="K74" s="23"/>
      <c r="L74" s="23"/>
      <c r="M74" s="23"/>
      <c r="N74" s="23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8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</row>
    <row r="75" spans="1:85">
      <c r="A75"/>
      <c r="B75"/>
    </row>
    <row r="78" spans="1:85">
      <c r="A78" s="73"/>
      <c r="B78" s="73"/>
      <c r="C78" s="73"/>
      <c r="D78" s="73"/>
    </row>
    <row r="79" spans="1:85">
      <c r="A79" s="74"/>
      <c r="B79" s="73"/>
      <c r="C79" s="75"/>
      <c r="D79" s="75"/>
    </row>
    <row r="81" spans="1:88">
      <c r="B81" s="52"/>
      <c r="D81" s="72"/>
    </row>
    <row r="82" spans="1:88">
      <c r="A82" s="26"/>
      <c r="B82" s="33"/>
      <c r="C82" s="33"/>
      <c r="D82" s="33"/>
      <c r="E82" s="33"/>
      <c r="F82" s="124"/>
      <c r="G82" s="124"/>
      <c r="H82" s="124"/>
      <c r="I82" s="124"/>
      <c r="J82" s="124"/>
      <c r="K82" s="33"/>
      <c r="L82" s="33"/>
      <c r="M82" s="33"/>
      <c r="N82" s="33"/>
      <c r="O82" s="33"/>
      <c r="P82" s="33"/>
      <c r="Q82" s="33"/>
      <c r="R82" s="33"/>
      <c r="S82" s="33"/>
      <c r="T82" s="124"/>
      <c r="U82" s="124"/>
      <c r="V82" s="124"/>
      <c r="W82" s="124"/>
      <c r="X82" s="124"/>
      <c r="Y82" s="124"/>
      <c r="Z82" s="124"/>
      <c r="AA82" s="38"/>
      <c r="AB82" s="33"/>
      <c r="AC82" s="33"/>
      <c r="AD82" s="33"/>
      <c r="AE82" s="33"/>
      <c r="AF82" s="33"/>
      <c r="AG82" s="33"/>
      <c r="AH82" s="124"/>
      <c r="AI82" s="124"/>
      <c r="AJ82" s="124"/>
      <c r="AK82" s="124"/>
      <c r="AL82" s="124"/>
      <c r="AM82" s="124"/>
      <c r="AN82" s="124"/>
      <c r="AO82" s="33"/>
      <c r="AP82" s="33"/>
      <c r="AQ82" s="33"/>
      <c r="AR82" s="33"/>
      <c r="AS82" s="33"/>
      <c r="AT82" s="33"/>
      <c r="AU82" s="33"/>
      <c r="AV82" s="124"/>
      <c r="AW82" s="124"/>
      <c r="AX82" s="124"/>
      <c r="AY82" s="124"/>
      <c r="AZ82" s="124"/>
      <c r="BA82" s="124"/>
      <c r="BB82" s="124"/>
      <c r="BC82" s="33"/>
      <c r="BD82" s="33"/>
      <c r="BE82" s="4"/>
      <c r="BF82" s="33"/>
      <c r="BG82" s="33"/>
      <c r="BH82" s="33"/>
      <c r="BI82" s="33"/>
      <c r="BJ82" s="124"/>
      <c r="BK82" s="124"/>
      <c r="BL82" s="124"/>
      <c r="BM82" s="124"/>
      <c r="BN82" s="124"/>
      <c r="BO82" s="124"/>
      <c r="BP82" s="124"/>
      <c r="BQ82" s="33"/>
      <c r="BR82" s="33"/>
      <c r="BS82" s="4"/>
      <c r="BT82" s="33"/>
      <c r="BU82" s="33"/>
      <c r="BV82" s="33"/>
      <c r="BW82" s="33"/>
      <c r="BX82" s="124"/>
      <c r="BY82" s="124"/>
      <c r="BZ82" s="124"/>
      <c r="CA82" s="124"/>
      <c r="CB82" s="124"/>
      <c r="CC82" s="124"/>
      <c r="CD82" s="124"/>
      <c r="CE82" s="33"/>
      <c r="CF82" s="33"/>
      <c r="CG82" s="4"/>
    </row>
    <row r="83" spans="1:88">
      <c r="A83" s="5"/>
      <c r="B83" s="96"/>
      <c r="C83" s="125"/>
      <c r="D83" s="125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42"/>
      <c r="P83" s="96"/>
      <c r="Q83" s="125"/>
      <c r="R83" s="125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  <c r="AC83" s="42"/>
      <c r="AD83" s="96"/>
      <c r="AE83" s="125"/>
      <c r="AF83" s="125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42"/>
      <c r="AR83" s="96"/>
      <c r="AS83" s="125"/>
      <c r="AT83" s="125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5"/>
      <c r="BF83" s="96"/>
      <c r="BG83" s="125"/>
      <c r="BH83" s="125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5"/>
      <c r="BT83" s="96"/>
      <c r="BU83" s="125"/>
      <c r="BV83" s="125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5"/>
      <c r="CH83" s="81"/>
      <c r="CI83" s="76"/>
      <c r="CJ83" s="80"/>
    </row>
    <row r="84" spans="1:88">
      <c r="A84" s="66"/>
      <c r="B84" s="127"/>
      <c r="C84" s="128"/>
      <c r="D84" s="51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5"/>
      <c r="P84" s="127"/>
      <c r="Q84" s="128"/>
      <c r="R84" s="51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5"/>
      <c r="AD84" s="127"/>
      <c r="AE84" s="128"/>
      <c r="AF84" s="51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5"/>
      <c r="AR84" s="127"/>
      <c r="AS84" s="128"/>
      <c r="AT84" s="51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5"/>
      <c r="BF84" s="127"/>
      <c r="BG84" s="128"/>
      <c r="BH84" s="51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5"/>
      <c r="BT84" s="127"/>
      <c r="BU84" s="128"/>
      <c r="BV84" s="51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5"/>
      <c r="CH84" s="129"/>
      <c r="CI84" s="78">
        <f t="shared" ref="CI84:CI90" si="58">SUM(M84,AA84,AO84,BC84)</f>
        <v>0</v>
      </c>
      <c r="CJ84" s="78" t="e">
        <f>SUM(#REF!,#REF!,#REF!,#REF!)</f>
        <v>#REF!</v>
      </c>
    </row>
    <row r="85" spans="1:88">
      <c r="A85" s="66"/>
      <c r="B85" s="127"/>
      <c r="C85" s="128"/>
      <c r="D85" s="51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5"/>
      <c r="P85" s="127"/>
      <c r="Q85" s="128"/>
      <c r="R85" s="51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5"/>
      <c r="AD85" s="127"/>
      <c r="AE85" s="128"/>
      <c r="AF85" s="51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5"/>
      <c r="AR85" s="127"/>
      <c r="AS85" s="128"/>
      <c r="AT85" s="51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5"/>
      <c r="BF85" s="127"/>
      <c r="BG85" s="128"/>
      <c r="BH85" s="51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5"/>
      <c r="BT85" s="127"/>
      <c r="BU85" s="128"/>
      <c r="BV85" s="51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5"/>
      <c r="CH85" s="129"/>
      <c r="CI85" s="78">
        <f t="shared" si="58"/>
        <v>0</v>
      </c>
      <c r="CJ85" s="78" t="e">
        <f>SUM(#REF!,#REF!,#REF!,#REF!)</f>
        <v>#REF!</v>
      </c>
    </row>
    <row r="86" spans="1:88">
      <c r="A86" s="66"/>
      <c r="B86" s="127"/>
      <c r="C86" s="128"/>
      <c r="D86" s="51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5"/>
      <c r="P86" s="127"/>
      <c r="Q86" s="128"/>
      <c r="R86" s="51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5"/>
      <c r="AD86" s="127"/>
      <c r="AE86" s="128"/>
      <c r="AF86" s="51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5"/>
      <c r="AR86" s="127"/>
      <c r="AS86" s="128"/>
      <c r="AT86" s="51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5"/>
      <c r="BF86" s="127"/>
      <c r="BG86" s="128"/>
      <c r="BH86" s="51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5"/>
      <c r="BT86" s="127"/>
      <c r="BU86" s="128"/>
      <c r="BV86" s="51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5"/>
      <c r="CH86" s="129"/>
      <c r="CI86" s="78">
        <f t="shared" si="58"/>
        <v>0</v>
      </c>
      <c r="CJ86" s="78" t="e">
        <f>SUM(#REF!,#REF!,#REF!,#REF!)</f>
        <v>#REF!</v>
      </c>
    </row>
    <row r="87" spans="1:88">
      <c r="A87" s="66"/>
      <c r="B87" s="127"/>
      <c r="C87" s="128"/>
      <c r="D87" s="51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5"/>
      <c r="P87" s="127"/>
      <c r="Q87" s="128"/>
      <c r="R87" s="51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5"/>
      <c r="AD87" s="127"/>
      <c r="AE87" s="128"/>
      <c r="AF87" s="51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5"/>
      <c r="AR87" s="127"/>
      <c r="AS87" s="128"/>
      <c r="AT87" s="51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5"/>
      <c r="BF87" s="127"/>
      <c r="BG87" s="128"/>
      <c r="BH87" s="51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5"/>
      <c r="BT87" s="127"/>
      <c r="BU87" s="128"/>
      <c r="BV87" s="51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5"/>
      <c r="CH87" s="129"/>
      <c r="CI87" s="78">
        <f t="shared" si="58"/>
        <v>0</v>
      </c>
      <c r="CJ87" s="78" t="e">
        <f>SUM(#REF!,#REF!,#REF!,#REF!)</f>
        <v>#REF!</v>
      </c>
    </row>
    <row r="88" spans="1:88">
      <c r="A88" s="66"/>
      <c r="B88" s="127"/>
      <c r="C88" s="128"/>
      <c r="D88" s="51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5"/>
      <c r="P88" s="127"/>
      <c r="Q88" s="128"/>
      <c r="R88" s="51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5"/>
      <c r="AD88" s="127"/>
      <c r="AE88" s="128"/>
      <c r="AF88" s="51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5"/>
      <c r="AR88" s="127"/>
      <c r="AS88" s="128"/>
      <c r="AT88" s="51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5"/>
      <c r="BF88" s="127"/>
      <c r="BG88" s="128"/>
      <c r="BH88" s="51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5"/>
      <c r="BT88" s="127"/>
      <c r="BU88" s="128"/>
      <c r="BV88" s="51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5"/>
      <c r="CH88" s="129"/>
      <c r="CI88" s="78">
        <f t="shared" si="58"/>
        <v>0</v>
      </c>
      <c r="CJ88" s="78" t="e">
        <f>SUM(#REF!,#REF!,#REF!,#REF!)</f>
        <v>#REF!</v>
      </c>
    </row>
    <row r="89" spans="1:88">
      <c r="A89" s="66"/>
      <c r="B89" s="127"/>
      <c r="C89" s="128"/>
      <c r="D89" s="51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5"/>
      <c r="P89" s="127"/>
      <c r="Q89" s="128"/>
      <c r="R89" s="51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5"/>
      <c r="AD89" s="127"/>
      <c r="AE89" s="128"/>
      <c r="AF89" s="51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5"/>
      <c r="AR89" s="127"/>
      <c r="AS89" s="128"/>
      <c r="AT89" s="51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5"/>
      <c r="BF89" s="127"/>
      <c r="BG89" s="128"/>
      <c r="BH89" s="51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5"/>
      <c r="BT89" s="127"/>
      <c r="BU89" s="128"/>
      <c r="BV89" s="51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5"/>
      <c r="CH89" s="129"/>
      <c r="CI89" s="78">
        <f t="shared" si="58"/>
        <v>0</v>
      </c>
      <c r="CJ89" s="78" t="e">
        <f>SUM(#REF!,#REF!,#REF!,#REF!)</f>
        <v>#REF!</v>
      </c>
    </row>
    <row r="90" spans="1:88">
      <c r="A90" s="66"/>
      <c r="B90" s="127"/>
      <c r="C90" s="128"/>
      <c r="D90" s="51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5"/>
      <c r="P90" s="127"/>
      <c r="Q90" s="128"/>
      <c r="R90" s="51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5"/>
      <c r="AD90" s="127"/>
      <c r="AE90" s="128"/>
      <c r="AF90" s="51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5"/>
      <c r="AR90" s="127"/>
      <c r="AS90" s="128"/>
      <c r="AT90" s="51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5"/>
      <c r="BF90" s="127"/>
      <c r="BG90" s="128"/>
      <c r="BH90" s="51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5"/>
      <c r="BT90" s="127"/>
      <c r="BU90" s="128"/>
      <c r="BV90" s="51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5"/>
      <c r="CH90" s="129"/>
      <c r="CI90" s="78">
        <f t="shared" si="58"/>
        <v>0</v>
      </c>
      <c r="CJ90" s="78" t="e">
        <f>SUM(#REF!,#REF!,#REF!,#REF!)</f>
        <v>#REF!</v>
      </c>
    </row>
  </sheetData>
  <sheetProtection algorithmName="SHA-512" hashValue="+j7clYbQuAh0DEx+2B8qS8Xhu/Ierx1EfeWs7jO0snjqe+JkzD5w4bJwxmu2D4AN1Ls/fwaLa5mE6NHSG/8QHQ==" saltValue="8zhoxptI78v7Jh4fX9OOJg==" spinCount="100000" sheet="1" selectLockedCells="1"/>
  <mergeCells count="27">
    <mergeCell ref="A55:B55"/>
    <mergeCell ref="A56:B56"/>
    <mergeCell ref="A65:B65"/>
    <mergeCell ref="A57:B57"/>
    <mergeCell ref="A58:B58"/>
    <mergeCell ref="A64:B64"/>
    <mergeCell ref="A47:B47"/>
    <mergeCell ref="A48:B48"/>
    <mergeCell ref="A49:B49"/>
    <mergeCell ref="A53:B53"/>
    <mergeCell ref="A54:B54"/>
    <mergeCell ref="A29:B29"/>
    <mergeCell ref="A40:B40"/>
    <mergeCell ref="A45:B45"/>
    <mergeCell ref="A50:B50"/>
    <mergeCell ref="A52:B52"/>
    <mergeCell ref="A46:B46"/>
    <mergeCell ref="A30:B30"/>
    <mergeCell ref="A31:B31"/>
    <mergeCell ref="A33:B33"/>
    <mergeCell ref="A32:B32"/>
    <mergeCell ref="A34:B34"/>
    <mergeCell ref="A35:B35"/>
    <mergeCell ref="A36:B36"/>
    <mergeCell ref="A37:B37"/>
    <mergeCell ref="A38:B38"/>
    <mergeCell ref="A39:B39"/>
  </mergeCells>
  <conditionalFormatting sqref="B9">
    <cfRule type="cellIs" dxfId="12" priority="1" operator="greaterThan">
      <formula>0.511</formula>
    </cfRule>
    <cfRule type="cellIs" dxfId="11" priority="2" operator="lessThanOrEqual">
      <formula>0.511</formula>
    </cfRule>
  </conditionalFormatting>
  <conditionalFormatting sqref="L25">
    <cfRule type="cellIs" dxfId="10" priority="5" operator="greaterThan">
      <formula>$F$24</formula>
    </cfRule>
  </conditionalFormatting>
  <conditionalFormatting sqref="Z25">
    <cfRule type="cellIs" dxfId="9" priority="4" operator="greaterThan">
      <formula>$T$24</formula>
    </cfRule>
  </conditionalFormatting>
  <conditionalFormatting sqref="AN25">
    <cfRule type="cellIs" dxfId="8" priority="3" operator="greaterThan">
      <formula>$AH$24</formula>
    </cfRule>
  </conditionalFormatting>
  <dataValidations disablePrompts="1" count="2">
    <dataValidation type="decimal" allowBlank="1" showInputMessage="1" showErrorMessage="1" sqref="B11:D11" xr:uid="{8E80AB19-E0A2-46F7-9E57-7DC6A7E81152}">
      <formula1>0</formula1>
      <formula2>16</formula2>
    </dataValidation>
    <dataValidation type="decimal" allowBlank="1" showInputMessage="1" showErrorMessage="1" sqref="L25 Z25 AN25 BB25 BP25 CD25" xr:uid="{16457AD5-0552-48B6-B354-6AE8DC3F6C79}">
      <formula1>0</formula1>
      <formula2>F24</formula2>
    </dataValidation>
  </dataValidations>
  <pageMargins left="0.7" right="0.7" top="0.75" bottom="0.75" header="0.3" footer="0.3"/>
  <pageSetup paperSize="9" scale="3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A55C7-104D-4398-8F6E-956DCD6C6A7F}">
  <sheetPr codeName="Blad6">
    <pageSetUpPr fitToPage="1"/>
  </sheetPr>
  <dimension ref="A1:BD166"/>
  <sheetViews>
    <sheetView showZeros="0" topLeftCell="A13" zoomScaleNormal="100" workbookViewId="0">
      <selection activeCell="AX6" sqref="AX6"/>
    </sheetView>
  </sheetViews>
  <sheetFormatPr defaultRowHeight="14.45" outlineLevelRow="2"/>
  <cols>
    <col min="1" max="1" width="34.42578125" customWidth="1"/>
    <col min="2" max="2" width="21.42578125" customWidth="1"/>
    <col min="3" max="3" width="10.42578125" customWidth="1"/>
    <col min="4" max="4" width="11.85546875" customWidth="1"/>
    <col min="5" max="5" width="0" hidden="1" customWidth="1"/>
    <col min="6" max="12" width="8.85546875" hidden="1" customWidth="1"/>
    <col min="13" max="13" width="1.5703125" hidden="1" customWidth="1"/>
    <col min="15" max="15" width="10.140625" customWidth="1"/>
    <col min="17" max="17" width="11.85546875" customWidth="1"/>
    <col min="19" max="27" width="0" hidden="1" customWidth="1"/>
    <col min="28" max="28" width="9.85546875" customWidth="1"/>
    <col min="30" max="30" width="11.85546875" customWidth="1"/>
    <col min="32" max="40" width="0" hidden="1" customWidth="1"/>
    <col min="41" max="41" width="9.5703125" customWidth="1"/>
    <col min="43" max="43" width="11.85546875" customWidth="1"/>
    <col min="45" max="45" width="9.5703125" customWidth="1"/>
    <col min="46" max="46" width="8.85546875" customWidth="1"/>
    <col min="47" max="47" width="11.85546875" customWidth="1"/>
    <col min="48" max="48" width="8.85546875" customWidth="1"/>
    <col min="49" max="49" width="9.5703125" customWidth="1"/>
    <col min="50" max="50" width="8.85546875" customWidth="1"/>
    <col min="51" max="51" width="11.85546875" customWidth="1"/>
    <col min="52" max="52" width="8.85546875" customWidth="1"/>
    <col min="53" max="53" width="14.85546875" customWidth="1"/>
  </cols>
  <sheetData>
    <row r="1" spans="1:53">
      <c r="A1" s="31" t="s">
        <v>108</v>
      </c>
      <c r="C1" s="136" t="s">
        <v>109</v>
      </c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</row>
    <row r="2" spans="1:53">
      <c r="B2" t="s">
        <v>87</v>
      </c>
      <c r="AB2" s="32"/>
    </row>
    <row r="3" spans="1:53" ht="15" thickBot="1">
      <c r="A3" s="32" t="s">
        <v>6</v>
      </c>
      <c r="B3" s="32" t="s">
        <v>7</v>
      </c>
      <c r="O3" s="32" t="s">
        <v>8</v>
      </c>
      <c r="Z3" s="32"/>
      <c r="AB3" s="32" t="s">
        <v>9</v>
      </c>
      <c r="AO3" s="32" t="s">
        <v>10</v>
      </c>
      <c r="AS3" s="32" t="s">
        <v>11</v>
      </c>
      <c r="AW3" s="32" t="s">
        <v>12</v>
      </c>
      <c r="BA3" s="32" t="s">
        <v>64</v>
      </c>
    </row>
    <row r="4" spans="1:53" ht="48" customHeight="1" thickBot="1">
      <c r="A4" s="137"/>
      <c r="B4" s="177" t="s">
        <v>30</v>
      </c>
      <c r="C4" s="179"/>
      <c r="D4" s="178" t="s">
        <v>6</v>
      </c>
      <c r="O4" s="181" t="s">
        <v>30</v>
      </c>
      <c r="P4" s="180"/>
      <c r="Q4" s="178" t="s">
        <v>6</v>
      </c>
      <c r="AB4" s="181" t="s">
        <v>30</v>
      </c>
      <c r="AC4" s="180"/>
      <c r="AD4" s="178" t="s">
        <v>6</v>
      </c>
      <c r="AO4" s="181" t="s">
        <v>30</v>
      </c>
      <c r="AP4" s="180"/>
      <c r="AQ4" s="178" t="s">
        <v>6</v>
      </c>
      <c r="AS4" s="181" t="s">
        <v>30</v>
      </c>
      <c r="AT4" s="180"/>
      <c r="AU4" s="178" t="s">
        <v>6</v>
      </c>
      <c r="AW4" s="181" t="s">
        <v>30</v>
      </c>
      <c r="AX4" s="180"/>
      <c r="AY4" s="178" t="s">
        <v>6</v>
      </c>
      <c r="BA4" s="81" t="s">
        <v>92</v>
      </c>
    </row>
    <row r="5" spans="1:53">
      <c r="A5" s="176" t="s">
        <v>37</v>
      </c>
      <c r="B5" s="190">
        <f>'National Costs (Netherlands)'!F6+'National Costs (Netherlands)'!F7+'International Costs (1)'!D16+'International Costs (2)'!D16+'International Costs (3)'!D16+'International Costs (4)'!D16</f>
        <v>0</v>
      </c>
      <c r="C5" s="13"/>
      <c r="D5" s="150">
        <f>'National Costs (Netherlands)'!N6+'National Costs (Netherlands)'!N7+'International Costs (1)'!L16+'International Costs (2)'!L16+'International Costs (3)'!L16+'International Costs (4)'!L16</f>
        <v>0</v>
      </c>
      <c r="O5" s="193">
        <f>'National Costs (Netherlands)'!U6+'National Costs (Netherlands)'!U7+'International Costs (1)'!R16+'International Costs (2)'!R16+'International Costs (3)'!R16+'International Costs (4)'!R16</f>
        <v>0</v>
      </c>
      <c r="P5" s="188"/>
      <c r="Q5" s="150">
        <f>'National Costs (Netherlands)'!AC6+'National Costs (Netherlands)'!AC7+'International Costs (1)'!Z16+'International Costs (2)'!Z16+'International Costs (3)'!Z16+'International Costs (4)'!Z16</f>
        <v>0</v>
      </c>
      <c r="Z5" s="132"/>
      <c r="AB5" s="193">
        <f>'National Costs (Netherlands)'!AJ6+'National Costs (Netherlands)'!AJ7+'International Costs (1)'!AF16+'International Costs (2)'!AF16+'International Costs (3)'!AF16+'International Costs (4)'!AF16</f>
        <v>0</v>
      </c>
      <c r="AC5" s="188"/>
      <c r="AD5" s="150">
        <f>'National Costs (Netherlands)'!AR6+'National Costs (Netherlands)'!AR7+'International Costs (1)'!AN16+'International Costs (2)'!AN16+'International Costs (3)'!AN16+'International Costs (4)'!AN16</f>
        <v>0</v>
      </c>
      <c r="AO5" s="193">
        <f>'National Costs (Netherlands)'!AY6+'National Costs (Netherlands)'!AY7+'International Costs (1)'!AT16+'International Costs (2)'!AT16+'International Costs (3)'!AT16+'International Costs (4)'!AT16</f>
        <v>0</v>
      </c>
      <c r="AP5" s="188"/>
      <c r="AQ5" s="150">
        <f>'National Costs (Netherlands)'!BG6+'National Costs (Netherlands)'!BG7+'International Costs (1)'!BB16+'International Costs (2)'!BB16+'International Costs (3)'!BB16+'International Costs (4)'!BB16</f>
        <v>0</v>
      </c>
      <c r="AS5" s="193">
        <f>'National Costs (Netherlands)'!BN6+'National Costs (Netherlands)'!BN7+'International Costs (1)'!BH16+'International Costs (2)'!BH16+'International Costs (3)'!BH16+'International Costs (4)'!BH16</f>
        <v>0</v>
      </c>
      <c r="AT5" s="188"/>
      <c r="AU5" s="150">
        <f>'National Costs (Netherlands)'!BV6+'National Costs (Netherlands)'!BV7+'International Costs (1)'!BP16+'International Costs (2)'!BP16+'International Costs (3)'!BP16+'International Costs (4)'!BP16</f>
        <v>0</v>
      </c>
      <c r="AW5" s="193">
        <f>'National Costs (Netherlands)'!CC6+'National Costs (Netherlands)'!CC7+'International Costs (1)'!BV16+'International Costs (2)'!BV16+'International Costs (3)'!BV16+'International Costs (4)'!BV16</f>
        <v>0</v>
      </c>
      <c r="AX5" s="188"/>
      <c r="AY5" s="150">
        <f>'National Costs (Netherlands)'!CK6+'National Costs (Netherlands)'!CK7+'International Costs (1)'!CD16+'International Costs (2)'!CD16+'International Costs (3)'!CD16+'International Costs (4)'!CD16</f>
        <v>0</v>
      </c>
      <c r="BA5" s="133">
        <f t="shared" ref="BA5:BA11" si="0">SUM(D5,Q5,AD5,AQ5,AU5,AY5)</f>
        <v>0</v>
      </c>
    </row>
    <row r="6" spans="1:53">
      <c r="A6" s="112" t="s">
        <v>38</v>
      </c>
      <c r="B6" s="191">
        <f>'National Costs (Netherlands)'!F8+'National Costs (Netherlands)'!F9+'International Costs (1)'!D17+'International Costs (2)'!D17+'International Costs (3)'!D17+'International Costs (4)'!D17</f>
        <v>0</v>
      </c>
      <c r="C6" s="1"/>
      <c r="D6" s="138">
        <f>'National Costs (Netherlands)'!N8+'National Costs (Netherlands)'!N9+'International Costs (1)'!L17+'International Costs (2)'!L17+'International Costs (3)'!L17++'International Costs (4)'!L17</f>
        <v>0</v>
      </c>
      <c r="O6" s="194">
        <f>'National Costs (Netherlands)'!U8+'National Costs (Netherlands)'!U9+'International Costs (1)'!R17+'International Costs (2)'!R17+'International Costs (3)'!R17+'International Costs (4)'!R17</f>
        <v>0</v>
      </c>
      <c r="P6" s="187"/>
      <c r="Q6" s="138">
        <f>'National Costs (Netherlands)'!AC8+'National Costs (Netherlands)'!AC9+'International Costs (1)'!Z17+'International Costs (2)'!Z17+'International Costs (3)'!Z17+'International Costs (4)'!Z17</f>
        <v>0</v>
      </c>
      <c r="Z6" s="132"/>
      <c r="AB6" s="194">
        <f>'National Costs (Netherlands)'!AJ8+'National Costs (Netherlands)'!AJ9+'International Costs (1)'!AF17+'International Costs (2)'!AF17+'International Costs (3)'!AF17+'International Costs (4)'!AF17</f>
        <v>0</v>
      </c>
      <c r="AC6" s="187"/>
      <c r="AD6" s="138">
        <f>'National Costs (Netherlands)'!AR8+'National Costs (Netherlands)'!AR9+'International Costs (1)'!AN17+'International Costs (2)'!AN17+'International Costs (3)'!AN17+'International Costs (4)'!AN17</f>
        <v>0</v>
      </c>
      <c r="AO6" s="194">
        <f>'National Costs (Netherlands)'!AY8+'National Costs (Netherlands)'!AY9+'International Costs (1)'!AT17+'International Costs (2)'!AT17+'International Costs (3)'!AT17+'International Costs (4)'!AT17</f>
        <v>0</v>
      </c>
      <c r="AP6" s="187"/>
      <c r="AQ6" s="138">
        <f>'National Costs (Netherlands)'!BG8+'National Costs (Netherlands)'!BG9+'International Costs (1)'!BB17+'International Costs (2)'!BB17+'International Costs (3)'!BB17+'International Costs (4)'!BB17</f>
        <v>0</v>
      </c>
      <c r="AS6" s="194">
        <f>'National Costs (Netherlands)'!BN8+'National Costs (Netherlands)'!BN9+'International Costs (1)'!BH17+'International Costs (2)'!BH17+'International Costs (3)'!BH17+'International Costs (4)'!BH17</f>
        <v>0</v>
      </c>
      <c r="AT6" s="187"/>
      <c r="AU6" s="138">
        <f>'National Costs (Netherlands)'!BV8+'National Costs (Netherlands)'!BV9+'International Costs (1)'!BP17+'International Costs (2)'!BP17+'International Costs (3)'!BP17+'International Costs (4)'!BP17</f>
        <v>0</v>
      </c>
      <c r="AW6" s="194">
        <f>'National Costs (Netherlands)'!CC8+'National Costs (Netherlands)'!CC9+'International Costs (1)'!BV17+'International Costs (2)'!BV17+'International Costs (3)'!BV17+'International Costs (4)'!BV17</f>
        <v>0</v>
      </c>
      <c r="AX6" s="187"/>
      <c r="AY6" s="138">
        <f>'National Costs (Netherlands)'!CK8+'National Costs (Netherlands)'!CK9+'International Costs (1)'!CD17+'International Costs (2)'!CD17+'International Costs (3)'!CD17+'International Costs (4)'!CD17</f>
        <v>0</v>
      </c>
      <c r="BA6" s="133">
        <f t="shared" si="0"/>
        <v>0</v>
      </c>
    </row>
    <row r="7" spans="1:53">
      <c r="A7" s="112" t="s">
        <v>39</v>
      </c>
      <c r="B7" s="191">
        <f>'National Costs (Netherlands)'!F10+'National Costs (Netherlands)'!F11</f>
        <v>0</v>
      </c>
      <c r="C7" s="1"/>
      <c r="D7" s="138">
        <f>'National Costs (Netherlands)'!N10+'National Costs (Netherlands)'!N11</f>
        <v>0</v>
      </c>
      <c r="O7" s="194">
        <f>'National Costs (Netherlands)'!U10+'National Costs (Netherlands)'!U11</f>
        <v>0</v>
      </c>
      <c r="P7" s="187"/>
      <c r="Q7" s="138">
        <f>'National Costs (Netherlands)'!AC10+'National Costs (Netherlands)'!AC11</f>
        <v>0</v>
      </c>
      <c r="Z7" s="132"/>
      <c r="AB7" s="194">
        <f>'National Costs (Netherlands)'!AJ10+'National Costs (Netherlands)'!AJ11</f>
        <v>0</v>
      </c>
      <c r="AC7" s="187"/>
      <c r="AD7" s="138">
        <f>'National Costs (Netherlands)'!AR10+'National Costs (Netherlands)'!AR11</f>
        <v>0</v>
      </c>
      <c r="AO7" s="194">
        <f>'National Costs (Netherlands)'!AY10+'National Costs (Netherlands)'!AY11</f>
        <v>0</v>
      </c>
      <c r="AP7" s="187"/>
      <c r="AQ7" s="138">
        <f>'National Costs (Netherlands)'!BG10+'National Costs (Netherlands)'!BG11</f>
        <v>0</v>
      </c>
      <c r="AS7" s="194">
        <f>'National Costs (Netherlands)'!BN10+'National Costs (Netherlands)'!BN11</f>
        <v>0</v>
      </c>
      <c r="AT7" s="187"/>
      <c r="AU7" s="138">
        <f>'National Costs (Netherlands)'!BV10+'National Costs (Netherlands)'!BV11</f>
        <v>0</v>
      </c>
      <c r="AW7" s="194">
        <f>'National Costs (Netherlands)'!CC10+'National Costs (Netherlands)'!CC11</f>
        <v>0</v>
      </c>
      <c r="AX7" s="187"/>
      <c r="AY7" s="138">
        <f>'National Costs (Netherlands)'!CK10+'National Costs (Netherlands)'!CK11</f>
        <v>0</v>
      </c>
      <c r="BA7" s="133">
        <f t="shared" si="0"/>
        <v>0</v>
      </c>
    </row>
    <row r="8" spans="1:53">
      <c r="A8" s="112" t="s">
        <v>40</v>
      </c>
      <c r="B8" s="191">
        <f>'National Costs (Netherlands)'!F12+'National Costs (Netherlands)'!F13+'International Costs (1)'!D18+'International Costs (2)'!D18+'International Costs (3)'!D18+'International Costs (4)'!D18</f>
        <v>0</v>
      </c>
      <c r="C8" s="1"/>
      <c r="D8" s="138">
        <f>'National Costs (Netherlands)'!N12+'National Costs (Netherlands)'!N13+'International Costs (1)'!L18+'International Costs (2)'!L18+'International Costs (3)'!L18+'International Costs (4)'!L18</f>
        <v>0</v>
      </c>
      <c r="O8" s="194">
        <f>'National Costs (Netherlands)'!U12+'National Costs (Netherlands)'!U13+'International Costs (1)'!R18+'International Costs (2)'!R18+'International Costs (3)'!R18+'International Costs (4)'!R18</f>
        <v>0</v>
      </c>
      <c r="P8" s="187"/>
      <c r="Q8" s="138">
        <f>'National Costs (Netherlands)'!AC12+'National Costs (Netherlands)'!AC13+'International Costs (1)'!Z18+'International Costs (2)'!Z18+'International Costs (3)'!Z18+'International Costs (4)'!Z18</f>
        <v>0</v>
      </c>
      <c r="Z8" s="132"/>
      <c r="AB8" s="194">
        <f>'National Costs (Netherlands)'!AJ12+'National Costs (Netherlands)'!AJ13+'International Costs (1)'!AF18+'International Costs (2)'!AF18+'International Costs (3)'!AF18+'International Costs (4)'!AF18</f>
        <v>0</v>
      </c>
      <c r="AC8" s="187"/>
      <c r="AD8" s="138">
        <f>'National Costs (Netherlands)'!AR12+'National Costs (Netherlands)'!AR13+'International Costs (1)'!AN18+'International Costs (2)'!AN18+'International Costs (3)'!AN18+'International Costs (4)'!AN18</f>
        <v>0</v>
      </c>
      <c r="AO8" s="194">
        <f>'National Costs (Netherlands)'!AY12+'National Costs (Netherlands)'!AY13+'International Costs (1)'!AT18+'International Costs (2)'!AT18+'International Costs (3)'!AT18+'International Costs (4)'!AT18</f>
        <v>0</v>
      </c>
      <c r="AP8" s="187"/>
      <c r="AQ8" s="138">
        <f>'National Costs (Netherlands)'!BG12+'National Costs (Netherlands)'!BG13+'International Costs (1)'!BB18+'International Costs (2)'!BB18+'International Costs (3)'!BB18+'International Costs (4)'!BB18</f>
        <v>0</v>
      </c>
      <c r="AS8" s="194">
        <f>'National Costs (Netherlands)'!BN12+'National Costs (Netherlands)'!BN13+'International Costs (1)'!BH18+'International Costs (2)'!BH18+'International Costs (3)'!BH18+'International Costs (4)'!BH18</f>
        <v>0</v>
      </c>
      <c r="AT8" s="187"/>
      <c r="AU8" s="138">
        <f>'National Costs (Netherlands)'!BV12+'National Costs (Netherlands)'!BV13+'International Costs (1)'!BP18+'International Costs (2)'!BP18+'International Costs (3)'!BP18+'International Costs (4)'!BP18</f>
        <v>0</v>
      </c>
      <c r="AW8" s="194">
        <f>'National Costs (Netherlands)'!CC12+'National Costs (Netherlands)'!CC13+'International Costs (1)'!BV18+'International Costs (2)'!BV18+'International Costs (3)'!BV18+'International Costs (4)'!BV18</f>
        <v>0</v>
      </c>
      <c r="AX8" s="187"/>
      <c r="AY8" s="138">
        <f>'National Costs (Netherlands)'!CK12+'National Costs (Netherlands)'!CK13+'International Costs (1)'!CD18+'International Costs (2)'!CD18+'International Costs (3)'!CD18+'International Costs (4)'!CD18</f>
        <v>0</v>
      </c>
      <c r="BA8" s="133">
        <f t="shared" si="0"/>
        <v>0</v>
      </c>
    </row>
    <row r="9" spans="1:53">
      <c r="A9" s="112" t="s">
        <v>41</v>
      </c>
      <c r="B9" s="191">
        <f>'National Costs (Netherlands)'!F14+'National Costs (Netherlands)'!F15+'International Costs (1)'!D19+'International Costs (2)'!D19+'International Costs (3)'!D19+'International Costs (4)'!D19</f>
        <v>0</v>
      </c>
      <c r="C9" s="1"/>
      <c r="D9" s="138">
        <f>'National Costs (Netherlands)'!N14+'National Costs (Netherlands)'!N15+'International Costs (1)'!L19+'International Costs (2)'!L19+'International Costs (3)'!L19+'International Costs (4)'!L19</f>
        <v>0</v>
      </c>
      <c r="O9" s="194">
        <f>'National Costs (Netherlands)'!U14+'National Costs (Netherlands)'!U15+'International Costs (1)'!R19+'International Costs (2)'!R19+'International Costs (3)'!R19+'International Costs (4)'!R19</f>
        <v>0</v>
      </c>
      <c r="P9" s="187"/>
      <c r="Q9" s="138">
        <f>'National Costs (Netherlands)'!AC14+'National Costs (Netherlands)'!AC15+'International Costs (1)'!Z19+'International Costs (2)'!Z19+'International Costs (3)'!Z19+'International Costs (4)'!Z19</f>
        <v>0</v>
      </c>
      <c r="Z9" s="132"/>
      <c r="AB9" s="194">
        <f>'National Costs (Netherlands)'!AJ14+'National Costs (Netherlands)'!AJ15+'International Costs (1)'!AF19+'International Costs (2)'!AF19+'International Costs (3)'!AF19+'International Costs (4)'!AF19</f>
        <v>0</v>
      </c>
      <c r="AC9" s="187"/>
      <c r="AD9" s="138">
        <f>'National Costs (Netherlands)'!AR14+'National Costs (Netherlands)'!AR15+'International Costs (1)'!AN19+'International Costs (2)'!AN19+'International Costs (3)'!AN19+'International Costs (4)'!AN19</f>
        <v>0</v>
      </c>
      <c r="AO9" s="194">
        <f>'National Costs (Netherlands)'!AY14+'National Costs (Netherlands)'!AY15+'International Costs (1)'!AT19+'International Costs (2)'!AT19+'International Costs (3)'!AT19+'International Costs (4)'!AT19</f>
        <v>0</v>
      </c>
      <c r="AP9" s="187"/>
      <c r="AQ9" s="138">
        <f>'National Costs (Netherlands)'!BG14+'National Costs (Netherlands)'!BG15+'International Costs (1)'!BB19+'International Costs (2)'!BB19+'International Costs (3)'!BB19+'International Costs (4)'!BB19</f>
        <v>0</v>
      </c>
      <c r="AS9" s="194">
        <f>'National Costs (Netherlands)'!BN14+'National Costs (Netherlands)'!BN15+'International Costs (1)'!BH19+'International Costs (2)'!BH19+'International Costs (3)'!BH19+'International Costs (4)'!BH19</f>
        <v>0</v>
      </c>
      <c r="AT9" s="187"/>
      <c r="AU9" s="138">
        <f>'National Costs (Netherlands)'!BV14+'National Costs (Netherlands)'!BV15+'International Costs (1)'!BP19+'International Costs (2)'!BP19+'International Costs (3)'!BP19+'International Costs (4)'!BP19</f>
        <v>0</v>
      </c>
      <c r="AW9" s="194">
        <f>'National Costs (Netherlands)'!CC14+'National Costs (Netherlands)'!CC15+'International Costs (1)'!BV19+'International Costs (2)'!BV19+'International Costs (3)'!BV19+'International Costs (4)'!BV19</f>
        <v>0</v>
      </c>
      <c r="AX9" s="187"/>
      <c r="AY9" s="138">
        <f>'National Costs (Netherlands)'!CK14+'National Costs (Netherlands)'!CK15+'International Costs (1)'!CD19+'International Costs (2)'!CD19+'International Costs (3)'!CD19+'International Costs (4)'!CD19</f>
        <v>0</v>
      </c>
      <c r="BA9" s="133">
        <f t="shared" si="0"/>
        <v>0</v>
      </c>
    </row>
    <row r="10" spans="1:53">
      <c r="A10" s="112" t="s">
        <v>42</v>
      </c>
      <c r="B10" s="191">
        <f>'National Costs (Netherlands)'!F16+'National Costs (Netherlands)'!F17+'International Costs (1)'!D20+'International Costs (2)'!D20+'International Costs (3)'!D20+'International Costs (4)'!D20</f>
        <v>0</v>
      </c>
      <c r="C10" s="1"/>
      <c r="D10" s="138">
        <f>'National Costs (Netherlands)'!N16+'National Costs (Netherlands)'!N17+'International Costs (1)'!L20+'International Costs (2)'!L20+'International Costs (3)'!L20+'International Costs (4)'!L20</f>
        <v>0</v>
      </c>
      <c r="O10" s="194">
        <f>'National Costs (Netherlands)'!U16+'National Costs (Netherlands)'!U17+'International Costs (1)'!R20+'International Costs (2)'!R20+'International Costs (3)'!R20+'International Costs (4)'!R20</f>
        <v>0</v>
      </c>
      <c r="P10" s="187"/>
      <c r="Q10" s="138">
        <f>'National Costs (Netherlands)'!AC16+'National Costs (Netherlands)'!AC17+'International Costs (1)'!Z20+'International Costs (2)'!Z20+'International Costs (3)'!Z20+'International Costs (4)'!Z20</f>
        <v>0</v>
      </c>
      <c r="Z10" s="132"/>
      <c r="AB10" s="194">
        <f>'National Costs (Netherlands)'!AJ16+'National Costs (Netherlands)'!AJ17+'International Costs (1)'!AF20+'International Costs (2)'!AF20+'International Costs (3)'!AF20+'International Costs (4)'!AF20</f>
        <v>0</v>
      </c>
      <c r="AC10" s="187"/>
      <c r="AD10" s="138">
        <f>'National Costs (Netherlands)'!AR16+'National Costs (Netherlands)'!AR17+'International Costs (1)'!AN20+'International Costs (2)'!AN20+'International Costs (3)'!AN20+'International Costs (4)'!AN20</f>
        <v>0</v>
      </c>
      <c r="AO10" s="194">
        <f>'National Costs (Netherlands)'!AY16+'National Costs (Netherlands)'!AY17+'International Costs (1)'!AT20+'International Costs (2)'!AT20+'International Costs (3)'!AT20+'International Costs (4)'!AT20</f>
        <v>0</v>
      </c>
      <c r="AP10" s="187"/>
      <c r="AQ10" s="138">
        <f>'National Costs (Netherlands)'!BG16+'National Costs (Netherlands)'!BG17+'International Costs (1)'!BB20+'International Costs (2)'!BB20+'International Costs (3)'!BB20+'International Costs (4)'!BB20</f>
        <v>0</v>
      </c>
      <c r="AS10" s="194">
        <f>'National Costs (Netherlands)'!BN16+'National Costs (Netherlands)'!BN17+'International Costs (1)'!BH20+'International Costs (2)'!BH20+'International Costs (3)'!BH20+'International Costs (4)'!BH20</f>
        <v>0</v>
      </c>
      <c r="AT10" s="187"/>
      <c r="AU10" s="138">
        <f>'National Costs (Netherlands)'!BV16+'National Costs (Netherlands)'!BV17+'International Costs (1)'!BP20+'International Costs (2)'!BP20+'International Costs (3)'!BP20+'International Costs (4)'!BP20</f>
        <v>0</v>
      </c>
      <c r="AW10" s="194">
        <f>'National Costs (Netherlands)'!CC16+'National Costs (Netherlands)'!CC17+'International Costs (1)'!BV20+'International Costs (2)'!BV20+'International Costs (3)'!BV20+'International Costs (4)'!BV20</f>
        <v>0</v>
      </c>
      <c r="AX10" s="187"/>
      <c r="AY10" s="138">
        <f>'National Costs (Netherlands)'!CK16+'National Costs (Netherlands)'!CK17+'International Costs (1)'!CD20+'International Costs (2)'!CD20+'International Costs (3)'!CD20+'International Costs (4)'!CD20</f>
        <v>0</v>
      </c>
      <c r="BA10" s="133">
        <f t="shared" si="0"/>
        <v>0</v>
      </c>
    </row>
    <row r="11" spans="1:53" ht="15" thickBot="1">
      <c r="A11" s="113" t="s">
        <v>43</v>
      </c>
      <c r="B11" s="192">
        <f>'National Costs (Netherlands)'!F18+'National Costs (Netherlands)'!F19+'International Costs (1)'!D21+'International Costs (2)'!D21+'International Costs (3)'!D21+'International Costs (4)'!D21</f>
        <v>0</v>
      </c>
      <c r="C11" s="2"/>
      <c r="D11" s="139">
        <f>'National Costs (Netherlands)'!N18+'National Costs (Netherlands)'!N19+'International Costs (1)'!L21+'International Costs (2)'!L21+'International Costs (3)'!L21+'International Costs (4)'!L21</f>
        <v>0</v>
      </c>
      <c r="O11" s="195">
        <f>'National Costs (Netherlands)'!U18+'National Costs (Netherlands)'!U19+'International Costs (1)'!R21+'International Costs (2)'!R21+'International Costs (3)'!R21+'International Costs (4)'!R21</f>
        <v>0</v>
      </c>
      <c r="P11" s="189"/>
      <c r="Q11" s="139">
        <f>'National Costs (Netherlands)'!AC18+'National Costs (Netherlands)'!AC19+'International Costs (1)'!Z21+'International Costs (2)'!Z21+'International Costs (3)'!Z21+'International Costs (4)'!Z21</f>
        <v>0</v>
      </c>
      <c r="Z11" s="132"/>
      <c r="AB11" s="195">
        <f>'National Costs (Netherlands)'!AJ18+'National Costs (Netherlands)'!AJ19+'International Costs (1)'!AF21+'International Costs (2)'!AF21+'International Costs (3)'!AF21+'International Costs (4)'!AF21</f>
        <v>0</v>
      </c>
      <c r="AC11" s="189"/>
      <c r="AD11" s="139">
        <f>'National Costs (Netherlands)'!AR18+'National Costs (Netherlands)'!AR19+'International Costs (1)'!AN21+'International Costs (2)'!AN21+'International Costs (3)'!AN21+'International Costs (4)'!AN21</f>
        <v>0</v>
      </c>
      <c r="AO11" s="195">
        <f>'National Costs (Netherlands)'!AY18+'National Costs (Netherlands)'!AY19+'International Costs (1)'!AT21+'International Costs (2)'!AT21+'International Costs (3)'!AT21+'International Costs (4)'!AT21</f>
        <v>0</v>
      </c>
      <c r="AP11" s="189"/>
      <c r="AQ11" s="139">
        <f>'National Costs (Netherlands)'!BG18+'National Costs (Netherlands)'!BG19+'International Costs (1)'!BB21+'International Costs (2)'!BB21+'International Costs (3)'!BB21+'International Costs (4)'!BB21</f>
        <v>0</v>
      </c>
      <c r="AS11" s="195">
        <f>'National Costs (Netherlands)'!BN18+'National Costs (Netherlands)'!BN19+'International Costs (1)'!BH21+'International Costs (2)'!BH21+'International Costs (3)'!BH21+'International Costs (4)'!BH21</f>
        <v>0</v>
      </c>
      <c r="AT11" s="189"/>
      <c r="AU11" s="139">
        <f>'National Costs (Netherlands)'!BV18+'National Costs (Netherlands)'!BV19+'International Costs (1)'!BP21+'International Costs (2)'!BP21+'International Costs (3)'!BP21+'International Costs (4)'!BP21</f>
        <v>0</v>
      </c>
      <c r="AW11" s="195">
        <f>'National Costs (Netherlands)'!CC18+'National Costs (Netherlands)'!CC19+'International Costs (1)'!BV21+'International Costs (2)'!BV21+'International Costs (3)'!BV21+'International Costs (4)'!BV21</f>
        <v>0</v>
      </c>
      <c r="AX11" s="189"/>
      <c r="AY11" s="139">
        <f>'National Costs (Netherlands)'!CK18+'National Costs (Netherlands)'!CK19+'International Costs (1)'!CD21+'International Costs (2)'!CD21+'International Costs (3)'!CD21+'International Costs (4)'!CD21</f>
        <v>0</v>
      </c>
      <c r="BA11" s="133">
        <f t="shared" si="0"/>
        <v>0</v>
      </c>
    </row>
    <row r="12" spans="1:53">
      <c r="A12" s="140"/>
      <c r="C12" s="141"/>
      <c r="D12" s="141"/>
      <c r="P12" s="141"/>
      <c r="Q12" s="141"/>
      <c r="AA12" s="141"/>
      <c r="AC12" s="141"/>
      <c r="AD12" s="141"/>
      <c r="AP12" s="141"/>
      <c r="AQ12" s="141"/>
      <c r="AT12" s="141"/>
      <c r="AU12" s="141"/>
      <c r="AX12" s="141"/>
      <c r="AY12" s="141"/>
      <c r="BA12" s="133"/>
    </row>
    <row r="13" spans="1:53" ht="15" thickBot="1">
      <c r="A13" s="66" t="s">
        <v>57</v>
      </c>
      <c r="C13" s="141"/>
      <c r="D13" s="142">
        <f>SUM(D5:D11)</f>
        <v>0</v>
      </c>
      <c r="E13" s="143" t="e">
        <f>'National Costs (Netherlands)'!N25+'International Costs (1)'!#REF!+'International Costs (2)'!K25+'International Costs (3)'!K25+'International Costs (4)'!K25</f>
        <v>#REF!</v>
      </c>
      <c r="P13" s="141"/>
      <c r="Q13" s="142">
        <f>SUM(Q5:Q11)</f>
        <v>0</v>
      </c>
      <c r="AA13" s="141"/>
      <c r="AC13" s="141"/>
      <c r="AD13" s="142">
        <f>SUM(AD5:AD11)</f>
        <v>0</v>
      </c>
      <c r="AP13" s="141"/>
      <c r="AQ13" s="142">
        <f>SUM(AQ5:AQ11)</f>
        <v>0</v>
      </c>
      <c r="AT13" s="141"/>
      <c r="AU13" s="142">
        <f>SUM(AU5:AU11)</f>
        <v>0</v>
      </c>
      <c r="AX13" s="141"/>
      <c r="AY13" s="142">
        <f>SUM(AY5:AY11)</f>
        <v>0</v>
      </c>
      <c r="BA13" s="133">
        <f>SUM(D13,Q13,AD13,AQ13,AU13,AY13)</f>
        <v>0</v>
      </c>
    </row>
    <row r="14" spans="1:53" ht="15" thickBot="1">
      <c r="A14" s="43" t="s">
        <v>110</v>
      </c>
      <c r="D14" s="144">
        <f>'National Costs (Netherlands)'!N26+'International Costs (1)'!L25+'International Costs (2)'!L25+'International Costs (3)'!L25+'International Costs (4)'!L25</f>
        <v>0</v>
      </c>
      <c r="Q14" s="144">
        <f>'National Costs (Netherlands)'!AC26+'International Costs (1)'!Z25+'International Costs (2)'!Z25+'International Costs (3)'!Z25+'International Costs (4)'!Z25</f>
        <v>0</v>
      </c>
      <c r="AD14" s="144">
        <f>'National Costs (Netherlands)'!AR26+'International Costs (1)'!AN25+'International Costs (2)'!AN25+'International Costs (3)'!AN25+'International Costs (4)'!AN25</f>
        <v>0</v>
      </c>
      <c r="AQ14" s="144">
        <f>'National Costs (Netherlands)'!BG26+'International Costs (1)'!BB25+'International Costs (2)'!BB25+'International Costs (3)'!BB25+'International Costs (4)'!BB25</f>
        <v>0</v>
      </c>
      <c r="AU14" s="144">
        <f>'National Costs (Netherlands)'!BV26+'International Costs (1)'!BP25+'International Costs (2)'!BP25+'International Costs (3)'!BP25+'International Costs (4)'!BP25</f>
        <v>0</v>
      </c>
      <c r="AY14" s="144">
        <f>'National Costs (Netherlands)'!CK26+'International Costs (1)'!CD25+'International Costs (2)'!CD25+'International Costs (3)'!CD25+'International Costs (4)'!CD25</f>
        <v>0</v>
      </c>
      <c r="BA14" s="133">
        <f>SUM(D14,Q14,AD14,AQ14,AU14,AY14)</f>
        <v>0</v>
      </c>
    </row>
    <row r="15" spans="1:53">
      <c r="BA15" s="129">
        <f>SUM(B15,O15,AB15,AO15)</f>
        <v>0</v>
      </c>
    </row>
    <row r="16" spans="1:53" ht="15" thickBot="1">
      <c r="A16" s="32" t="s">
        <v>50</v>
      </c>
      <c r="D16" s="42"/>
      <c r="Q16" s="42"/>
      <c r="AD16" s="42"/>
      <c r="AQ16" s="42"/>
      <c r="AU16" s="42"/>
      <c r="AY16" s="42"/>
      <c r="BA16" s="129">
        <f>SUM(B16,O16,AB16,AO16)</f>
        <v>0</v>
      </c>
    </row>
    <row r="17" spans="1:53" ht="15" thickBot="1">
      <c r="A17" s="354" t="s">
        <v>111</v>
      </c>
      <c r="B17" s="355"/>
      <c r="D17" s="16"/>
      <c r="Q17" s="16"/>
      <c r="AD17" s="16"/>
      <c r="AQ17" s="16"/>
      <c r="AU17" s="16"/>
      <c r="AY17" s="16"/>
      <c r="BA17" s="133">
        <f>SUM(D17,Q17,AD17,AQ17,AU17,AY17)</f>
        <v>0</v>
      </c>
    </row>
    <row r="18" spans="1:53" ht="15" hidden="1" outlineLevel="1" thickBot="1">
      <c r="A18" s="145">
        <f>'National Costs (Netherlands)'!A30</f>
        <v>0</v>
      </c>
      <c r="B18" s="156"/>
      <c r="D18" s="157" cm="1">
        <f t="array" ref="D18:D27">'National Costs (Netherlands)'!N30:N39</f>
        <v>0</v>
      </c>
      <c r="Q18" s="157" cm="1">
        <f t="array" ref="Q18:Q27">'National Costs (Netherlands)'!AC30:AC39</f>
        <v>0</v>
      </c>
      <c r="AD18" s="157" cm="1">
        <f t="array" ref="AD18:AD27">'National Costs (Netherlands)'!AR30:AR39</f>
        <v>0</v>
      </c>
      <c r="AQ18" s="157" cm="1">
        <f t="array" ref="AQ18:AQ27">'National Costs (Netherlands)'!BG30:BG39</f>
        <v>0</v>
      </c>
      <c r="AU18" s="157" cm="1">
        <f t="array" ref="AU18:AU27">'National Costs (Netherlands)'!BV30:BV39</f>
        <v>0</v>
      </c>
      <c r="AY18" s="157" cm="1">
        <f t="array" ref="AY18:AY27">'National Costs (Netherlands)'!CK30:CK39</f>
        <v>0</v>
      </c>
      <c r="BA18" s="133" t="e">
        <f>SUM(D18,Q18,AD18,AQ18,AU18,AY18,#REF!)</f>
        <v>#REF!</v>
      </c>
    </row>
    <row r="19" spans="1:53" ht="15" hidden="1" outlineLevel="1" thickBot="1">
      <c r="A19" s="145">
        <f>'National Costs (Netherlands)'!A31</f>
        <v>0</v>
      </c>
      <c r="B19" s="156"/>
      <c r="D19" s="158">
        <v>0</v>
      </c>
      <c r="Q19" s="158">
        <v>0</v>
      </c>
      <c r="AD19" s="158">
        <v>0</v>
      </c>
      <c r="AQ19" s="158">
        <v>0</v>
      </c>
      <c r="AU19" s="158">
        <v>0</v>
      </c>
      <c r="AY19" s="158">
        <v>0</v>
      </c>
      <c r="BA19" s="133" t="e">
        <f>SUM(D19,Q19,AD19,AQ19,AU19,AY19,#REF!)</f>
        <v>#REF!</v>
      </c>
    </row>
    <row r="20" spans="1:53" ht="15" hidden="1" outlineLevel="1" thickBot="1">
      <c r="A20" s="145">
        <f>'National Costs (Netherlands)'!A32</f>
        <v>0</v>
      </c>
      <c r="B20" s="156"/>
      <c r="D20" s="158">
        <v>0</v>
      </c>
      <c r="Q20" s="158">
        <v>0</v>
      </c>
      <c r="AD20" s="158">
        <v>0</v>
      </c>
      <c r="AQ20" s="158">
        <v>0</v>
      </c>
      <c r="AU20" s="158">
        <v>0</v>
      </c>
      <c r="AY20" s="158">
        <v>0</v>
      </c>
      <c r="BA20" s="133" t="e">
        <f>SUM(D20,Q20,AD20,AQ20,AU20,AY20,#REF!)</f>
        <v>#REF!</v>
      </c>
    </row>
    <row r="21" spans="1:53" ht="15" hidden="1" outlineLevel="1" thickBot="1">
      <c r="A21" s="145">
        <f>'National Costs (Netherlands)'!A33</f>
        <v>0</v>
      </c>
      <c r="B21" s="156"/>
      <c r="D21" s="158">
        <v>0</v>
      </c>
      <c r="Q21" s="158">
        <v>0</v>
      </c>
      <c r="AD21" s="158">
        <v>0</v>
      </c>
      <c r="AQ21" s="158">
        <v>0</v>
      </c>
      <c r="AU21" s="158">
        <v>0</v>
      </c>
      <c r="AY21" s="158">
        <v>0</v>
      </c>
      <c r="BA21" s="133" t="e">
        <f>SUM(D21,Q21,AD21,AQ21,AU21,AY21,#REF!)</f>
        <v>#REF!</v>
      </c>
    </row>
    <row r="22" spans="1:53" ht="15" hidden="1" outlineLevel="1" thickBot="1">
      <c r="A22" s="145">
        <f>'National Costs (Netherlands)'!A34</f>
        <v>0</v>
      </c>
      <c r="B22" s="156"/>
      <c r="D22" s="158">
        <v>0</v>
      </c>
      <c r="Q22" s="158">
        <v>0</v>
      </c>
      <c r="AD22" s="158">
        <v>0</v>
      </c>
      <c r="AQ22" s="158">
        <v>0</v>
      </c>
      <c r="AU22" s="158">
        <v>0</v>
      </c>
      <c r="AY22" s="158">
        <v>0</v>
      </c>
      <c r="BA22" s="133" t="e">
        <f>SUM(D22,Q22,AD22,AQ22,AU22,AY22,#REF!)</f>
        <v>#REF!</v>
      </c>
    </row>
    <row r="23" spans="1:53" ht="15" hidden="1" outlineLevel="1" thickBot="1">
      <c r="A23" s="145">
        <f>'National Costs (Netherlands)'!A35</f>
        <v>0</v>
      </c>
      <c r="B23" s="156"/>
      <c r="D23" s="158">
        <v>0</v>
      </c>
      <c r="Q23" s="158">
        <v>0</v>
      </c>
      <c r="AD23" s="158">
        <v>0</v>
      </c>
      <c r="AQ23" s="158">
        <v>0</v>
      </c>
      <c r="AU23" s="158">
        <v>0</v>
      </c>
      <c r="AY23" s="158">
        <v>0</v>
      </c>
      <c r="BA23" s="133" t="e">
        <f>SUM(D23,Q23,AD23,AQ23,AU23,AY23,#REF!)</f>
        <v>#REF!</v>
      </c>
    </row>
    <row r="24" spans="1:53" ht="15" hidden="1" outlineLevel="1" thickBot="1">
      <c r="A24" s="145">
        <f>'National Costs (Netherlands)'!A36</f>
        <v>0</v>
      </c>
      <c r="B24" s="156"/>
      <c r="D24" s="158">
        <v>0</v>
      </c>
      <c r="Q24" s="158">
        <v>0</v>
      </c>
      <c r="AD24" s="158">
        <v>0</v>
      </c>
      <c r="AQ24" s="158">
        <v>0</v>
      </c>
      <c r="AU24" s="158">
        <v>0</v>
      </c>
      <c r="AY24" s="158">
        <v>0</v>
      </c>
      <c r="BA24" s="133" t="e">
        <f>SUM(D24,Q24,AD24,AQ24,AU24,AY24,#REF!)</f>
        <v>#REF!</v>
      </c>
    </row>
    <row r="25" spans="1:53" ht="15" hidden="1" outlineLevel="1" thickBot="1">
      <c r="A25" s="145">
        <f>'National Costs (Netherlands)'!A37</f>
        <v>0</v>
      </c>
      <c r="B25" s="156"/>
      <c r="D25" s="158">
        <v>0</v>
      </c>
      <c r="Q25" s="158">
        <v>0</v>
      </c>
      <c r="AD25" s="158">
        <v>0</v>
      </c>
      <c r="AQ25" s="158">
        <v>0</v>
      </c>
      <c r="AU25" s="158">
        <v>0</v>
      </c>
      <c r="AY25" s="158">
        <v>0</v>
      </c>
      <c r="BA25" s="133" t="e">
        <f>SUM(D25,Q25,AD25,AQ25,AU25,AY25,#REF!)</f>
        <v>#REF!</v>
      </c>
    </row>
    <row r="26" spans="1:53" ht="15" hidden="1" outlineLevel="1" thickBot="1">
      <c r="A26" s="145">
        <f>'National Costs (Netherlands)'!A38</f>
        <v>0</v>
      </c>
      <c r="B26" s="156"/>
      <c r="D26" s="158">
        <v>0</v>
      </c>
      <c r="Q26" s="158">
        <v>0</v>
      </c>
      <c r="AD26" s="158">
        <v>0</v>
      </c>
      <c r="AQ26" s="158">
        <v>0</v>
      </c>
      <c r="AU26" s="158">
        <v>0</v>
      </c>
      <c r="AY26" s="158">
        <v>0</v>
      </c>
      <c r="BA26" s="133" t="e">
        <f>SUM(D26,Q26,AD26,AQ26,AU26,AY26,#REF!)</f>
        <v>#REF!</v>
      </c>
    </row>
    <row r="27" spans="1:53" ht="15" hidden="1" outlineLevel="1" thickBot="1">
      <c r="A27" s="145">
        <f>'National Costs (Netherlands)'!A39</f>
        <v>0</v>
      </c>
      <c r="B27" s="156"/>
      <c r="D27" s="159">
        <v>0</v>
      </c>
      <c r="Q27" s="159">
        <v>0</v>
      </c>
      <c r="AD27" s="159">
        <v>0</v>
      </c>
      <c r="AQ27" s="159">
        <v>0</v>
      </c>
      <c r="AU27" s="159">
        <v>0</v>
      </c>
      <c r="AY27" s="159">
        <v>0</v>
      </c>
      <c r="BA27" s="133" t="e">
        <f>SUM(D27,Q27,AD27,AQ27,AU27,AY27,#REF!)</f>
        <v>#REF!</v>
      </c>
    </row>
    <row r="28" spans="1:53" ht="15" collapsed="1" thickBot="1">
      <c r="A28" s="145" t="s">
        <v>112</v>
      </c>
      <c r="B28" s="146"/>
      <c r="D28" s="144">
        <f>'National Costs (Netherlands)'!N40</f>
        <v>0</v>
      </c>
      <c r="Q28" s="144">
        <f>'National Costs (Netherlands)'!AC40</f>
        <v>0</v>
      </c>
      <c r="AD28" s="144">
        <f>'National Costs (Netherlands)'!AR40</f>
        <v>0</v>
      </c>
      <c r="AQ28" s="144">
        <f>'National Costs (Netherlands)'!BG40</f>
        <v>0</v>
      </c>
      <c r="AU28" s="144">
        <f>'National Costs (Netherlands)'!BV40</f>
        <v>0</v>
      </c>
      <c r="AY28" s="144">
        <f>'National Costs (Netherlands)'!CK40</f>
        <v>0</v>
      </c>
      <c r="BA28" s="133">
        <f>SUM(D28,Q28,AD28,AQ28,AU28,AY28)</f>
        <v>0</v>
      </c>
    </row>
    <row r="29" spans="1:53">
      <c r="A29" s="145"/>
      <c r="B29" s="146"/>
      <c r="D29" s="16"/>
      <c r="Q29" s="16"/>
      <c r="AD29" s="16"/>
      <c r="AQ29" s="16"/>
      <c r="AU29" s="16"/>
      <c r="AY29" s="16"/>
      <c r="BA29" s="133">
        <f t="shared" ref="BA29:BA82" si="1">SUM(D29,Q29,AD29,AQ29,AU29,AY29)</f>
        <v>0</v>
      </c>
    </row>
    <row r="30" spans="1:53" ht="15" thickBot="1">
      <c r="A30" s="104" t="s">
        <v>113</v>
      </c>
      <c r="B30" s="147"/>
      <c r="D30" s="16"/>
      <c r="Q30" s="16"/>
      <c r="AD30" s="16"/>
      <c r="AQ30" s="16"/>
      <c r="AU30" s="16"/>
      <c r="AY30" s="16"/>
      <c r="BA30" s="133">
        <f t="shared" si="1"/>
        <v>0</v>
      </c>
    </row>
    <row r="31" spans="1:53" ht="15" hidden="1" outlineLevel="1" thickBot="1">
      <c r="A31" s="145" cm="1">
        <f t="array" ref="A31:A40">'International Costs (1)'!A30:A39</f>
        <v>0</v>
      </c>
      <c r="B31" s="146"/>
      <c r="D31" s="157" cm="1">
        <f t="array" ref="D31:D40">'International Costs (1)'!L30:L39</f>
        <v>0</v>
      </c>
      <c r="Q31" s="157" cm="1">
        <f t="array" ref="Q31:Q40">'International Costs (1)'!Z30:Z39</f>
        <v>0</v>
      </c>
      <c r="AD31" s="157" cm="1">
        <f t="array" ref="AD31:AD40">'International Costs (1)'!AN30:AN39</f>
        <v>0</v>
      </c>
      <c r="AQ31" s="157" cm="1">
        <f t="array" ref="AQ31:AQ40">'International Costs (1)'!BB30:BB39</f>
        <v>0</v>
      </c>
      <c r="AU31" s="157" cm="1">
        <f t="array" ref="AU31:AU40">'International Costs (1)'!BP30:BP39</f>
        <v>0</v>
      </c>
      <c r="AY31" s="157" cm="1">
        <f t="array" ref="AY31:AY40">'International Costs (1)'!CD30:CD39</f>
        <v>0</v>
      </c>
      <c r="BA31" s="133">
        <f t="shared" si="1"/>
        <v>0</v>
      </c>
    </row>
    <row r="32" spans="1:53" ht="15" hidden="1" outlineLevel="1" thickBot="1">
      <c r="A32" s="145">
        <v>0</v>
      </c>
      <c r="B32" s="146"/>
      <c r="D32" s="158">
        <v>0</v>
      </c>
      <c r="Q32" s="158">
        <v>0</v>
      </c>
      <c r="AD32" s="158">
        <v>0</v>
      </c>
      <c r="AQ32" s="158">
        <v>0</v>
      </c>
      <c r="AU32" s="158">
        <v>0</v>
      </c>
      <c r="AY32" s="158">
        <v>0</v>
      </c>
      <c r="BA32" s="133">
        <f t="shared" si="1"/>
        <v>0</v>
      </c>
    </row>
    <row r="33" spans="1:53" ht="15" hidden="1" outlineLevel="1" thickBot="1">
      <c r="A33" s="145">
        <v>0</v>
      </c>
      <c r="B33" s="146"/>
      <c r="D33" s="158">
        <v>0</v>
      </c>
      <c r="Q33" s="158">
        <v>0</v>
      </c>
      <c r="AD33" s="158">
        <v>0</v>
      </c>
      <c r="AQ33" s="158">
        <v>0</v>
      </c>
      <c r="AU33" s="158">
        <v>0</v>
      </c>
      <c r="AY33" s="158">
        <v>0</v>
      </c>
      <c r="BA33" s="133">
        <f t="shared" si="1"/>
        <v>0</v>
      </c>
    </row>
    <row r="34" spans="1:53" ht="15" hidden="1" outlineLevel="1" thickBot="1">
      <c r="A34" s="145">
        <v>0</v>
      </c>
      <c r="B34" s="146"/>
      <c r="D34" s="158">
        <v>0</v>
      </c>
      <c r="Q34" s="158">
        <v>0</v>
      </c>
      <c r="AD34" s="158">
        <v>0</v>
      </c>
      <c r="AQ34" s="158">
        <v>0</v>
      </c>
      <c r="AU34" s="158">
        <v>0</v>
      </c>
      <c r="AY34" s="158">
        <v>0</v>
      </c>
      <c r="BA34" s="133">
        <f t="shared" si="1"/>
        <v>0</v>
      </c>
    </row>
    <row r="35" spans="1:53" ht="15" hidden="1" outlineLevel="1" thickBot="1">
      <c r="A35" s="145">
        <v>0</v>
      </c>
      <c r="B35" s="146"/>
      <c r="D35" s="158">
        <v>0</v>
      </c>
      <c r="Q35" s="158">
        <v>0</v>
      </c>
      <c r="AD35" s="158">
        <v>0</v>
      </c>
      <c r="AQ35" s="158">
        <v>0</v>
      </c>
      <c r="AU35" s="158">
        <v>0</v>
      </c>
      <c r="AY35" s="158">
        <v>0</v>
      </c>
      <c r="BA35" s="133">
        <f t="shared" si="1"/>
        <v>0</v>
      </c>
    </row>
    <row r="36" spans="1:53" ht="15" hidden="1" outlineLevel="1" thickBot="1">
      <c r="A36" s="145">
        <v>0</v>
      </c>
      <c r="B36" s="146"/>
      <c r="D36" s="158">
        <v>0</v>
      </c>
      <c r="Q36" s="158">
        <v>0</v>
      </c>
      <c r="AD36" s="158">
        <v>0</v>
      </c>
      <c r="AQ36" s="158">
        <v>0</v>
      </c>
      <c r="AU36" s="158">
        <v>0</v>
      </c>
      <c r="AY36" s="158">
        <v>0</v>
      </c>
      <c r="BA36" s="133">
        <f t="shared" si="1"/>
        <v>0</v>
      </c>
    </row>
    <row r="37" spans="1:53" ht="15" hidden="1" outlineLevel="1" thickBot="1">
      <c r="A37" s="145">
        <v>0</v>
      </c>
      <c r="B37" s="146"/>
      <c r="D37" s="158">
        <v>0</v>
      </c>
      <c r="Q37" s="158">
        <v>0</v>
      </c>
      <c r="AD37" s="158">
        <v>0</v>
      </c>
      <c r="AQ37" s="158">
        <v>0</v>
      </c>
      <c r="AU37" s="158">
        <v>0</v>
      </c>
      <c r="AY37" s="158">
        <v>0</v>
      </c>
      <c r="BA37" s="133">
        <f t="shared" si="1"/>
        <v>0</v>
      </c>
    </row>
    <row r="38" spans="1:53" ht="15" hidden="1" outlineLevel="1" thickBot="1">
      <c r="A38" s="145">
        <v>0</v>
      </c>
      <c r="B38" s="146"/>
      <c r="D38" s="158">
        <v>0</v>
      </c>
      <c r="Q38" s="158">
        <v>0</v>
      </c>
      <c r="AD38" s="158">
        <v>0</v>
      </c>
      <c r="AQ38" s="158">
        <v>0</v>
      </c>
      <c r="AU38" s="158">
        <v>0</v>
      </c>
      <c r="AY38" s="158">
        <v>0</v>
      </c>
      <c r="BA38" s="133">
        <f t="shared" si="1"/>
        <v>0</v>
      </c>
    </row>
    <row r="39" spans="1:53" ht="15" hidden="1" outlineLevel="1" thickBot="1">
      <c r="A39" s="145">
        <v>0</v>
      </c>
      <c r="B39" s="146"/>
      <c r="D39" s="158">
        <v>0</v>
      </c>
      <c r="Q39" s="158">
        <v>0</v>
      </c>
      <c r="AD39" s="158">
        <v>0</v>
      </c>
      <c r="AQ39" s="158">
        <v>0</v>
      </c>
      <c r="AU39" s="158">
        <v>0</v>
      </c>
      <c r="AY39" s="158">
        <v>0</v>
      </c>
      <c r="BA39" s="133">
        <f t="shared" si="1"/>
        <v>0</v>
      </c>
    </row>
    <row r="40" spans="1:53" ht="15" hidden="1" outlineLevel="1" thickBot="1">
      <c r="A40" s="145">
        <v>0</v>
      </c>
      <c r="B40" s="146"/>
      <c r="D40" s="159">
        <v>0</v>
      </c>
      <c r="Q40" s="159">
        <v>0</v>
      </c>
      <c r="AD40" s="159">
        <v>0</v>
      </c>
      <c r="AQ40" s="159">
        <v>0</v>
      </c>
      <c r="AU40" s="159">
        <v>0</v>
      </c>
      <c r="AY40" s="159">
        <v>0</v>
      </c>
      <c r="BA40" s="133">
        <f t="shared" si="1"/>
        <v>0</v>
      </c>
    </row>
    <row r="41" spans="1:53" ht="15" collapsed="1" thickBot="1">
      <c r="A41" s="145" t="s">
        <v>114</v>
      </c>
      <c r="B41" s="146"/>
      <c r="D41" s="144">
        <f>'International Costs (1)'!L40</f>
        <v>0</v>
      </c>
      <c r="Q41" s="144">
        <f>'International Costs (1)'!Z40</f>
        <v>0</v>
      </c>
      <c r="AD41" s="144">
        <f>'International Costs (1)'!AN40</f>
        <v>0</v>
      </c>
      <c r="AQ41" s="144">
        <f>'International Costs (1)'!BB40</f>
        <v>0</v>
      </c>
      <c r="AU41" s="144">
        <f>'International Costs (1)'!BP40</f>
        <v>0</v>
      </c>
      <c r="AY41" s="144">
        <f>'International Costs (1)'!CD40</f>
        <v>0</v>
      </c>
      <c r="BA41" s="133">
        <f t="shared" si="1"/>
        <v>0</v>
      </c>
    </row>
    <row r="42" spans="1:53">
      <c r="A42" s="145"/>
      <c r="B42" s="146"/>
      <c r="D42" s="16"/>
      <c r="Q42" s="16"/>
      <c r="AD42" s="16"/>
      <c r="AQ42" s="16"/>
      <c r="AU42" s="16"/>
      <c r="AY42" s="16"/>
      <c r="BA42" s="133">
        <f t="shared" si="1"/>
        <v>0</v>
      </c>
    </row>
    <row r="43" spans="1:53" ht="15" thickBot="1">
      <c r="A43" s="104" t="s">
        <v>115</v>
      </c>
      <c r="B43" s="147"/>
      <c r="D43" s="16"/>
      <c r="Q43" s="16"/>
      <c r="AD43" s="16"/>
      <c r="AQ43" s="16"/>
      <c r="AU43" s="16"/>
      <c r="AY43" s="16"/>
      <c r="BA43" s="133">
        <f t="shared" si="1"/>
        <v>0</v>
      </c>
    </row>
    <row r="44" spans="1:53" ht="15" hidden="1" outlineLevel="1" thickBot="1">
      <c r="A44" s="145" cm="1">
        <f t="array" ref="A44:A53">'International Costs (2)'!A30:A39</f>
        <v>0</v>
      </c>
      <c r="B44" s="146"/>
      <c r="D44" s="157" cm="1">
        <f t="array" ref="D44:D53">'International Costs (2)'!L30:L39</f>
        <v>0</v>
      </c>
      <c r="Q44" s="157" cm="1">
        <f t="array" ref="Q44:Q53">'International Costs (2)'!Z30:Z39</f>
        <v>0</v>
      </c>
      <c r="AD44" s="157" cm="1">
        <f t="array" ref="AD44:AD53">'International Costs (2)'!AN30:AN39</f>
        <v>0</v>
      </c>
      <c r="AQ44" s="157" cm="1">
        <f t="array" ref="AQ44:AQ53">'International Costs (2)'!BB30:BB39</f>
        <v>0</v>
      </c>
      <c r="AU44" s="157" cm="1">
        <f t="array" ref="AU44:AU53">'International Costs (2)'!BP30:BP39</f>
        <v>0</v>
      </c>
      <c r="AY44" s="157" cm="1">
        <f t="array" ref="AY44:AY53">'International Costs (2)'!CD30:CD39</f>
        <v>0</v>
      </c>
      <c r="BA44" s="133">
        <f t="shared" si="1"/>
        <v>0</v>
      </c>
    </row>
    <row r="45" spans="1:53" ht="15" hidden="1" outlineLevel="1" thickBot="1">
      <c r="A45" s="145">
        <v>0</v>
      </c>
      <c r="B45" s="146"/>
      <c r="D45" s="158">
        <v>0</v>
      </c>
      <c r="Q45" s="158">
        <v>0</v>
      </c>
      <c r="AD45" s="158">
        <v>0</v>
      </c>
      <c r="AQ45" s="158">
        <v>0</v>
      </c>
      <c r="AU45" s="158">
        <v>0</v>
      </c>
      <c r="AY45" s="158">
        <v>0</v>
      </c>
      <c r="BA45" s="133">
        <f t="shared" si="1"/>
        <v>0</v>
      </c>
    </row>
    <row r="46" spans="1:53" ht="15" hidden="1" outlineLevel="1" thickBot="1">
      <c r="A46" s="145">
        <v>0</v>
      </c>
      <c r="B46" s="146"/>
      <c r="D46" s="158">
        <v>0</v>
      </c>
      <c r="Q46" s="158">
        <v>0</v>
      </c>
      <c r="AD46" s="158">
        <v>0</v>
      </c>
      <c r="AQ46" s="158">
        <v>0</v>
      </c>
      <c r="AU46" s="158">
        <v>0</v>
      </c>
      <c r="AY46" s="158">
        <v>0</v>
      </c>
      <c r="BA46" s="133">
        <f t="shared" si="1"/>
        <v>0</v>
      </c>
    </row>
    <row r="47" spans="1:53" ht="15" hidden="1" outlineLevel="1" thickBot="1">
      <c r="A47" s="145">
        <v>0</v>
      </c>
      <c r="B47" s="146"/>
      <c r="D47" s="158">
        <v>0</v>
      </c>
      <c r="Q47" s="158">
        <v>0</v>
      </c>
      <c r="AD47" s="158">
        <v>0</v>
      </c>
      <c r="AQ47" s="158">
        <v>0</v>
      </c>
      <c r="AU47" s="158">
        <v>0</v>
      </c>
      <c r="AY47" s="158">
        <v>0</v>
      </c>
      <c r="BA47" s="133">
        <f t="shared" si="1"/>
        <v>0</v>
      </c>
    </row>
    <row r="48" spans="1:53" ht="15" hidden="1" outlineLevel="1" thickBot="1">
      <c r="A48" s="145">
        <v>0</v>
      </c>
      <c r="B48" s="146"/>
      <c r="D48" s="158">
        <v>0</v>
      </c>
      <c r="Q48" s="158">
        <v>0</v>
      </c>
      <c r="AD48" s="158">
        <v>0</v>
      </c>
      <c r="AQ48" s="158">
        <v>0</v>
      </c>
      <c r="AU48" s="158">
        <v>0</v>
      </c>
      <c r="AY48" s="158">
        <v>0</v>
      </c>
      <c r="BA48" s="133">
        <f t="shared" si="1"/>
        <v>0</v>
      </c>
    </row>
    <row r="49" spans="1:53" ht="15" hidden="1" outlineLevel="1" thickBot="1">
      <c r="A49" s="145">
        <v>0</v>
      </c>
      <c r="B49" s="146"/>
      <c r="D49" s="158">
        <v>0</v>
      </c>
      <c r="Q49" s="158">
        <v>0</v>
      </c>
      <c r="AD49" s="158">
        <v>0</v>
      </c>
      <c r="AQ49" s="158">
        <v>0</v>
      </c>
      <c r="AU49" s="158">
        <v>0</v>
      </c>
      <c r="AY49" s="158">
        <v>0</v>
      </c>
      <c r="BA49" s="133">
        <f t="shared" si="1"/>
        <v>0</v>
      </c>
    </row>
    <row r="50" spans="1:53" ht="15" hidden="1" outlineLevel="1" thickBot="1">
      <c r="A50" s="145">
        <v>0</v>
      </c>
      <c r="B50" s="146"/>
      <c r="D50" s="158">
        <v>0</v>
      </c>
      <c r="Q50" s="158">
        <v>0</v>
      </c>
      <c r="AD50" s="158">
        <v>0</v>
      </c>
      <c r="AQ50" s="158">
        <v>0</v>
      </c>
      <c r="AU50" s="158">
        <v>0</v>
      </c>
      <c r="AY50" s="158">
        <v>0</v>
      </c>
      <c r="BA50" s="133">
        <f t="shared" si="1"/>
        <v>0</v>
      </c>
    </row>
    <row r="51" spans="1:53" ht="15" hidden="1" outlineLevel="1" thickBot="1">
      <c r="A51" s="145">
        <v>0</v>
      </c>
      <c r="B51" s="146"/>
      <c r="D51" s="158">
        <v>0</v>
      </c>
      <c r="Q51" s="158">
        <v>0</v>
      </c>
      <c r="AD51" s="158">
        <v>0</v>
      </c>
      <c r="AQ51" s="158">
        <v>0</v>
      </c>
      <c r="AU51" s="158">
        <v>0</v>
      </c>
      <c r="AY51" s="158">
        <v>0</v>
      </c>
      <c r="BA51" s="133">
        <f t="shared" si="1"/>
        <v>0</v>
      </c>
    </row>
    <row r="52" spans="1:53" ht="15" hidden="1" outlineLevel="1" thickBot="1">
      <c r="A52" s="145">
        <v>0</v>
      </c>
      <c r="B52" s="146"/>
      <c r="D52" s="158">
        <v>0</v>
      </c>
      <c r="Q52" s="158">
        <v>0</v>
      </c>
      <c r="AD52" s="158">
        <v>0</v>
      </c>
      <c r="AQ52" s="158">
        <v>0</v>
      </c>
      <c r="AU52" s="158">
        <v>0</v>
      </c>
      <c r="AY52" s="158">
        <v>0</v>
      </c>
      <c r="BA52" s="133">
        <f t="shared" si="1"/>
        <v>0</v>
      </c>
    </row>
    <row r="53" spans="1:53" ht="15" hidden="1" outlineLevel="1" thickBot="1">
      <c r="A53" s="145">
        <v>0</v>
      </c>
      <c r="B53" s="146"/>
      <c r="D53" s="159">
        <v>0</v>
      </c>
      <c r="Q53" s="159">
        <v>0</v>
      </c>
      <c r="AD53" s="159">
        <v>0</v>
      </c>
      <c r="AQ53" s="159">
        <v>0</v>
      </c>
      <c r="AU53" s="159">
        <v>0</v>
      </c>
      <c r="AY53" s="159">
        <v>0</v>
      </c>
      <c r="BA53" s="133">
        <f t="shared" si="1"/>
        <v>0</v>
      </c>
    </row>
    <row r="54" spans="1:53" ht="15" collapsed="1" thickBot="1">
      <c r="A54" s="145" t="s">
        <v>116</v>
      </c>
      <c r="B54" s="146"/>
      <c r="D54" s="144">
        <f>'International Costs (2)'!L40</f>
        <v>0</v>
      </c>
      <c r="Q54" s="144">
        <f>'International Costs (2)'!Z40</f>
        <v>0</v>
      </c>
      <c r="AD54" s="144">
        <f>'International Costs (2)'!AN40</f>
        <v>0</v>
      </c>
      <c r="AQ54" s="144">
        <f>'International Costs (2)'!BB40</f>
        <v>0</v>
      </c>
      <c r="AU54" s="144">
        <f>'International Costs (2)'!BP40</f>
        <v>0</v>
      </c>
      <c r="AY54" s="144">
        <f>'International Costs (2)'!CD40</f>
        <v>0</v>
      </c>
      <c r="BA54" s="133">
        <f t="shared" si="1"/>
        <v>0</v>
      </c>
    </row>
    <row r="55" spans="1:53">
      <c r="A55" s="145"/>
      <c r="B55" s="146"/>
      <c r="D55" s="16"/>
      <c r="Q55" s="16"/>
      <c r="AD55" s="16"/>
      <c r="AQ55" s="16"/>
      <c r="AU55" s="16"/>
      <c r="AY55" s="16"/>
      <c r="BA55" s="133">
        <f t="shared" si="1"/>
        <v>0</v>
      </c>
    </row>
    <row r="56" spans="1:53" ht="15" thickBot="1">
      <c r="A56" s="104" t="s">
        <v>117</v>
      </c>
      <c r="B56" s="147"/>
      <c r="D56" s="16"/>
      <c r="Q56" s="16"/>
      <c r="AD56" s="16"/>
      <c r="AQ56" s="16"/>
      <c r="AU56" s="16"/>
      <c r="AY56" s="16"/>
      <c r="BA56" s="133">
        <f t="shared" si="1"/>
        <v>0</v>
      </c>
    </row>
    <row r="57" spans="1:53" hidden="1" outlineLevel="1">
      <c r="A57" s="145" cm="1">
        <f t="array" ref="A57:A66">'International Costs (3)'!A30:A39</f>
        <v>0</v>
      </c>
      <c r="B57" s="146"/>
      <c r="D57" s="157" cm="1">
        <f t="array" ref="D57:D66">'International Costs (3)'!L30:L39</f>
        <v>0</v>
      </c>
      <c r="Q57" s="157" cm="1">
        <f t="array" ref="Q57:Q66">'International Costs (3)'!Z30:Z39</f>
        <v>0</v>
      </c>
      <c r="AD57" s="157" cm="1">
        <f t="array" ref="AD57:AD66">'International Costs (3)'!AN30:AN39</f>
        <v>0</v>
      </c>
      <c r="AQ57" s="157" cm="1">
        <f t="array" ref="AQ57:AQ66">'International Costs (3)'!BB30:BB39</f>
        <v>0</v>
      </c>
      <c r="AU57" s="157" cm="1">
        <f t="array" ref="AU57:AU66">'International Costs (3)'!BP30:BP39</f>
        <v>0</v>
      </c>
      <c r="AY57" s="157" cm="1">
        <f t="array" ref="AY57:AY66">'International Costs (3)'!CD30:CD39</f>
        <v>0</v>
      </c>
      <c r="BA57" s="133">
        <f t="shared" si="1"/>
        <v>0</v>
      </c>
    </row>
    <row r="58" spans="1:53" hidden="1" outlineLevel="1">
      <c r="A58" s="145">
        <v>0</v>
      </c>
      <c r="B58" s="146"/>
      <c r="D58" s="158">
        <v>0</v>
      </c>
      <c r="Q58" s="158">
        <v>0</v>
      </c>
      <c r="AD58" s="158">
        <v>0</v>
      </c>
      <c r="AQ58" s="158">
        <v>0</v>
      </c>
      <c r="AU58" s="158">
        <v>0</v>
      </c>
      <c r="AY58" s="158">
        <v>0</v>
      </c>
      <c r="BA58" s="133">
        <f t="shared" si="1"/>
        <v>0</v>
      </c>
    </row>
    <row r="59" spans="1:53" hidden="1" outlineLevel="1">
      <c r="A59" s="145">
        <v>0</v>
      </c>
      <c r="B59" s="146"/>
      <c r="D59" s="158">
        <v>0</v>
      </c>
      <c r="Q59" s="158">
        <v>0</v>
      </c>
      <c r="AD59" s="158">
        <v>0</v>
      </c>
      <c r="AQ59" s="158">
        <v>0</v>
      </c>
      <c r="AU59" s="158">
        <v>0</v>
      </c>
      <c r="AY59" s="158">
        <v>0</v>
      </c>
      <c r="BA59" s="133">
        <f t="shared" si="1"/>
        <v>0</v>
      </c>
    </row>
    <row r="60" spans="1:53" hidden="1" outlineLevel="1">
      <c r="A60" s="145">
        <v>0</v>
      </c>
      <c r="B60" s="146"/>
      <c r="D60" s="158">
        <v>0</v>
      </c>
      <c r="Q60" s="158">
        <v>0</v>
      </c>
      <c r="AD60" s="158">
        <v>0</v>
      </c>
      <c r="AQ60" s="158">
        <v>0</v>
      </c>
      <c r="AU60" s="158">
        <v>0</v>
      </c>
      <c r="AY60" s="158">
        <v>0</v>
      </c>
      <c r="BA60" s="133">
        <f t="shared" si="1"/>
        <v>0</v>
      </c>
    </row>
    <row r="61" spans="1:53" hidden="1" outlineLevel="1">
      <c r="A61" s="145">
        <v>0</v>
      </c>
      <c r="B61" s="146"/>
      <c r="D61" s="158">
        <v>0</v>
      </c>
      <c r="Q61" s="158">
        <v>0</v>
      </c>
      <c r="AD61" s="158">
        <v>0</v>
      </c>
      <c r="AQ61" s="158">
        <v>0</v>
      </c>
      <c r="AU61" s="158">
        <v>0</v>
      </c>
      <c r="AY61" s="158">
        <v>0</v>
      </c>
      <c r="BA61" s="133">
        <f t="shared" si="1"/>
        <v>0</v>
      </c>
    </row>
    <row r="62" spans="1:53" hidden="1" outlineLevel="1">
      <c r="A62" s="145">
        <v>0</v>
      </c>
      <c r="B62" s="146"/>
      <c r="D62" s="158">
        <v>0</v>
      </c>
      <c r="Q62" s="158">
        <v>0</v>
      </c>
      <c r="AD62" s="158">
        <v>0</v>
      </c>
      <c r="AQ62" s="158">
        <v>0</v>
      </c>
      <c r="AU62" s="158">
        <v>0</v>
      </c>
      <c r="AY62" s="158">
        <v>0</v>
      </c>
      <c r="BA62" s="133">
        <f t="shared" si="1"/>
        <v>0</v>
      </c>
    </row>
    <row r="63" spans="1:53" hidden="1" outlineLevel="1">
      <c r="A63" s="145">
        <v>0</v>
      </c>
      <c r="B63" s="146"/>
      <c r="D63" s="158">
        <v>0</v>
      </c>
      <c r="Q63" s="158">
        <v>0</v>
      </c>
      <c r="AD63" s="158">
        <v>0</v>
      </c>
      <c r="AQ63" s="158">
        <v>0</v>
      </c>
      <c r="AU63" s="158">
        <v>0</v>
      </c>
      <c r="AY63" s="158">
        <v>0</v>
      </c>
      <c r="BA63" s="133">
        <f t="shared" si="1"/>
        <v>0</v>
      </c>
    </row>
    <row r="64" spans="1:53" hidden="1" outlineLevel="1">
      <c r="A64" s="145">
        <v>0</v>
      </c>
      <c r="B64" s="146"/>
      <c r="D64" s="158">
        <v>0</v>
      </c>
      <c r="Q64" s="158">
        <v>0</v>
      </c>
      <c r="AD64" s="158">
        <v>0</v>
      </c>
      <c r="AQ64" s="158">
        <v>0</v>
      </c>
      <c r="AU64" s="158">
        <v>0</v>
      </c>
      <c r="AY64" s="158">
        <v>0</v>
      </c>
      <c r="BA64" s="133">
        <f t="shared" si="1"/>
        <v>0</v>
      </c>
    </row>
    <row r="65" spans="1:53" hidden="1" outlineLevel="1">
      <c r="A65" s="145">
        <v>0</v>
      </c>
      <c r="B65" s="146"/>
      <c r="D65" s="158">
        <v>0</v>
      </c>
      <c r="Q65" s="158">
        <v>0</v>
      </c>
      <c r="AD65" s="158">
        <v>0</v>
      </c>
      <c r="AQ65" s="158">
        <v>0</v>
      </c>
      <c r="AU65" s="158">
        <v>0</v>
      </c>
      <c r="AY65" s="158">
        <v>0</v>
      </c>
      <c r="BA65" s="133">
        <f t="shared" si="1"/>
        <v>0</v>
      </c>
    </row>
    <row r="66" spans="1:53" ht="15" hidden="1" outlineLevel="1" thickBot="1">
      <c r="A66" s="145">
        <v>0</v>
      </c>
      <c r="B66" s="146"/>
      <c r="D66" s="159">
        <v>0</v>
      </c>
      <c r="Q66" s="159">
        <v>0</v>
      </c>
      <c r="AD66" s="159">
        <v>0</v>
      </c>
      <c r="AQ66" s="159">
        <v>0</v>
      </c>
      <c r="AU66" s="159">
        <v>0</v>
      </c>
      <c r="AY66" s="159">
        <v>0</v>
      </c>
      <c r="BA66" s="133">
        <f t="shared" si="1"/>
        <v>0</v>
      </c>
    </row>
    <row r="67" spans="1:53" ht="15" collapsed="1" thickBot="1">
      <c r="A67" s="356" t="s">
        <v>118</v>
      </c>
      <c r="B67" s="357"/>
      <c r="D67" s="144">
        <f>'International Costs (3)'!L40</f>
        <v>0</v>
      </c>
      <c r="Q67" s="144">
        <f>'International Costs (3)'!Z40</f>
        <v>0</v>
      </c>
      <c r="AD67" s="144">
        <f>'International Costs (3)'!AN40</f>
        <v>0</v>
      </c>
      <c r="AQ67" s="144">
        <f>'International Costs (3)'!BB40</f>
        <v>0</v>
      </c>
      <c r="AU67" s="144">
        <f>'International Costs (3)'!BP40</f>
        <v>0</v>
      </c>
      <c r="AY67" s="144">
        <f>'International Costs (3)'!CD40</f>
        <v>0</v>
      </c>
      <c r="BA67" s="133">
        <f t="shared" si="1"/>
        <v>0</v>
      </c>
    </row>
    <row r="68" spans="1:53">
      <c r="A68" s="145"/>
      <c r="B68" s="146"/>
      <c r="D68" s="16"/>
      <c r="Q68" s="16"/>
      <c r="AD68" s="16"/>
      <c r="AQ68" s="16"/>
      <c r="AU68" s="16"/>
      <c r="AY68" s="16"/>
      <c r="BA68" s="133">
        <f t="shared" si="1"/>
        <v>0</v>
      </c>
    </row>
    <row r="69" spans="1:53" ht="15" thickBot="1">
      <c r="A69" s="358" t="s">
        <v>119</v>
      </c>
      <c r="B69" s="359"/>
      <c r="D69" s="16"/>
      <c r="Q69" s="16"/>
      <c r="AD69" s="16"/>
      <c r="AQ69" s="16"/>
      <c r="AU69" s="16"/>
      <c r="AY69" s="16"/>
      <c r="BA69" s="133">
        <f t="shared" si="1"/>
        <v>0</v>
      </c>
    </row>
    <row r="70" spans="1:53" hidden="1" outlineLevel="1">
      <c r="A70" s="145" cm="1">
        <f t="array" ref="A70:A79">'International Costs (4)'!A30:A39</f>
        <v>0</v>
      </c>
      <c r="B70" s="146"/>
      <c r="D70" s="157" cm="1">
        <f t="array" ref="D70:D79">'International Costs (4)'!L30:L39</f>
        <v>0</v>
      </c>
      <c r="Q70" s="157" cm="1">
        <f t="array" ref="Q70:Q79">'International Costs (4)'!Z30:Z39</f>
        <v>0</v>
      </c>
      <c r="AD70" s="157" cm="1">
        <f t="array" ref="AD70:AD79">'International Costs (4)'!AN30:AN39</f>
        <v>0</v>
      </c>
      <c r="AQ70" s="157" cm="1">
        <f t="array" ref="AQ70:AQ79">'International Costs (4)'!BB30:BB39</f>
        <v>0</v>
      </c>
      <c r="AU70" s="157" cm="1">
        <f t="array" ref="AU70:AU79">'International Costs (4)'!BP30:BP39</f>
        <v>0</v>
      </c>
      <c r="AY70" s="157" cm="1">
        <f t="array" ref="AY70:AY79">'International Costs (4)'!CD30:CD39</f>
        <v>0</v>
      </c>
      <c r="BA70" s="133">
        <f t="shared" si="1"/>
        <v>0</v>
      </c>
    </row>
    <row r="71" spans="1:53" hidden="1" outlineLevel="1">
      <c r="A71" s="145">
        <v>0</v>
      </c>
      <c r="B71" s="146"/>
      <c r="D71" s="158">
        <v>0</v>
      </c>
      <c r="Q71" s="158">
        <v>0</v>
      </c>
      <c r="AD71" s="158">
        <v>0</v>
      </c>
      <c r="AQ71" s="158">
        <v>0</v>
      </c>
      <c r="AU71" s="158">
        <v>0</v>
      </c>
      <c r="AY71" s="158">
        <v>0</v>
      </c>
      <c r="BA71" s="133">
        <f t="shared" si="1"/>
        <v>0</v>
      </c>
    </row>
    <row r="72" spans="1:53" hidden="1" outlineLevel="1">
      <c r="A72" s="145">
        <v>0</v>
      </c>
      <c r="B72" s="146"/>
      <c r="D72" s="158">
        <v>0</v>
      </c>
      <c r="Q72" s="158">
        <v>0</v>
      </c>
      <c r="AD72" s="158">
        <v>0</v>
      </c>
      <c r="AQ72" s="158">
        <v>0</v>
      </c>
      <c r="AU72" s="158">
        <v>0</v>
      </c>
      <c r="AY72" s="158">
        <v>0</v>
      </c>
      <c r="BA72" s="133">
        <f t="shared" si="1"/>
        <v>0</v>
      </c>
    </row>
    <row r="73" spans="1:53" hidden="1" outlineLevel="1">
      <c r="A73" s="145">
        <v>0</v>
      </c>
      <c r="B73" s="146"/>
      <c r="D73" s="158">
        <v>0</v>
      </c>
      <c r="Q73" s="158">
        <v>0</v>
      </c>
      <c r="AD73" s="158">
        <v>0</v>
      </c>
      <c r="AQ73" s="158">
        <v>0</v>
      </c>
      <c r="AU73" s="158">
        <v>0</v>
      </c>
      <c r="AY73" s="158">
        <v>0</v>
      </c>
      <c r="BA73" s="133">
        <f t="shared" si="1"/>
        <v>0</v>
      </c>
    </row>
    <row r="74" spans="1:53" hidden="1" outlineLevel="1">
      <c r="A74" s="145">
        <v>0</v>
      </c>
      <c r="B74" s="146"/>
      <c r="D74" s="158">
        <v>0</v>
      </c>
      <c r="Q74" s="158">
        <v>0</v>
      </c>
      <c r="AD74" s="158">
        <v>0</v>
      </c>
      <c r="AQ74" s="158">
        <v>0</v>
      </c>
      <c r="AU74" s="158">
        <v>0</v>
      </c>
      <c r="AY74" s="158">
        <v>0</v>
      </c>
      <c r="BA74" s="133">
        <f t="shared" si="1"/>
        <v>0</v>
      </c>
    </row>
    <row r="75" spans="1:53" hidden="1" outlineLevel="1">
      <c r="A75" s="145">
        <v>0</v>
      </c>
      <c r="B75" s="146"/>
      <c r="D75" s="158">
        <v>0</v>
      </c>
      <c r="Q75" s="158">
        <v>0</v>
      </c>
      <c r="AD75" s="158">
        <v>0</v>
      </c>
      <c r="AQ75" s="158">
        <v>0</v>
      </c>
      <c r="AU75" s="158">
        <v>0</v>
      </c>
      <c r="AY75" s="158">
        <v>0</v>
      </c>
      <c r="BA75" s="133">
        <f t="shared" si="1"/>
        <v>0</v>
      </c>
    </row>
    <row r="76" spans="1:53" hidden="1" outlineLevel="1">
      <c r="A76" s="145">
        <v>0</v>
      </c>
      <c r="B76" s="146"/>
      <c r="D76" s="158">
        <v>0</v>
      </c>
      <c r="Q76" s="158">
        <v>0</v>
      </c>
      <c r="AD76" s="158">
        <v>0</v>
      </c>
      <c r="AQ76" s="158">
        <v>0</v>
      </c>
      <c r="AU76" s="158">
        <v>0</v>
      </c>
      <c r="AY76" s="158">
        <v>0</v>
      </c>
      <c r="BA76" s="133">
        <f t="shared" si="1"/>
        <v>0</v>
      </c>
    </row>
    <row r="77" spans="1:53" hidden="1" outlineLevel="1">
      <c r="A77" s="145">
        <v>0</v>
      </c>
      <c r="B77" s="146"/>
      <c r="D77" s="158">
        <v>0</v>
      </c>
      <c r="Q77" s="158">
        <v>0</v>
      </c>
      <c r="AD77" s="158">
        <v>0</v>
      </c>
      <c r="AQ77" s="158">
        <v>0</v>
      </c>
      <c r="AU77" s="158">
        <v>0</v>
      </c>
      <c r="AY77" s="158">
        <v>0</v>
      </c>
      <c r="BA77" s="133">
        <f t="shared" si="1"/>
        <v>0</v>
      </c>
    </row>
    <row r="78" spans="1:53" hidden="1" outlineLevel="1">
      <c r="A78" s="145">
        <v>0</v>
      </c>
      <c r="B78" s="146"/>
      <c r="D78" s="158">
        <v>0</v>
      </c>
      <c r="Q78" s="158">
        <v>0</v>
      </c>
      <c r="AD78" s="158">
        <v>0</v>
      </c>
      <c r="AQ78" s="158">
        <v>0</v>
      </c>
      <c r="AU78" s="158">
        <v>0</v>
      </c>
      <c r="AY78" s="158">
        <v>0</v>
      </c>
      <c r="BA78" s="133">
        <f t="shared" si="1"/>
        <v>0</v>
      </c>
    </row>
    <row r="79" spans="1:53" ht="15" hidden="1" outlineLevel="1" thickBot="1">
      <c r="A79" s="145">
        <v>0</v>
      </c>
      <c r="B79" s="146"/>
      <c r="D79" s="159">
        <v>0</v>
      </c>
      <c r="Q79" s="159">
        <v>0</v>
      </c>
      <c r="AD79" s="159">
        <v>0</v>
      </c>
      <c r="AQ79" s="159">
        <v>0</v>
      </c>
      <c r="AU79" s="159">
        <v>0</v>
      </c>
      <c r="AY79" s="159">
        <v>0</v>
      </c>
      <c r="BA79" s="133">
        <f t="shared" si="1"/>
        <v>0</v>
      </c>
    </row>
    <row r="80" spans="1:53" ht="15" collapsed="1" thickBot="1">
      <c r="A80" s="196" t="s">
        <v>120</v>
      </c>
      <c r="B80" s="197"/>
      <c r="D80" s="144">
        <f>'International Costs (4)'!L40</f>
        <v>0</v>
      </c>
      <c r="Q80" s="144">
        <f>'International Costs (4)'!Z40</f>
        <v>0</v>
      </c>
      <c r="AD80" s="144">
        <f>'International Costs (4)'!AN40</f>
        <v>0</v>
      </c>
      <c r="AQ80" s="144">
        <f>'International Costs (4)'!BB40</f>
        <v>0</v>
      </c>
      <c r="AU80" s="144">
        <f>'International Costs (4)'!BP40</f>
        <v>0</v>
      </c>
      <c r="AY80" s="144">
        <f>'International Costs (4)'!CD40</f>
        <v>0</v>
      </c>
      <c r="BA80" s="133">
        <f t="shared" si="1"/>
        <v>0</v>
      </c>
    </row>
    <row r="81" spans="1:53">
      <c r="A81" s="26"/>
      <c r="B81" s="26"/>
      <c r="D81" s="16"/>
      <c r="Q81" s="16"/>
      <c r="AD81" s="16"/>
      <c r="AQ81" s="16"/>
      <c r="AU81" s="16"/>
      <c r="AY81" s="16"/>
      <c r="BA81" s="133">
        <f t="shared" si="1"/>
        <v>0</v>
      </c>
    </row>
    <row r="82" spans="1:53">
      <c r="A82" s="360" t="s">
        <v>52</v>
      </c>
      <c r="B82" s="361"/>
      <c r="D82" s="142">
        <f>D28+D41+D54+D67+D80</f>
        <v>0</v>
      </c>
      <c r="Q82" s="142">
        <f>Q28+Q41+Q54+Q67+Q80</f>
        <v>0</v>
      </c>
      <c r="AD82" s="142">
        <f>AD28+AD41+AD54+AD67+AD80</f>
        <v>0</v>
      </c>
      <c r="AQ82" s="142">
        <f>AQ28+AQ41+AQ54+AQ67+AQ80</f>
        <v>0</v>
      </c>
      <c r="AU82" s="142">
        <f>AU28+AU41+AU54+AU67+AU80</f>
        <v>0</v>
      </c>
      <c r="AY82" s="142">
        <f>AY28+AY41+AY54+AY67+AY80</f>
        <v>0</v>
      </c>
      <c r="BA82" s="133">
        <f t="shared" si="1"/>
        <v>0</v>
      </c>
    </row>
    <row r="85" spans="1:53">
      <c r="A85" s="39" t="s">
        <v>121</v>
      </c>
    </row>
    <row r="86" spans="1:53" ht="15" thickBot="1">
      <c r="A86" s="32" t="s">
        <v>122</v>
      </c>
    </row>
    <row r="87" spans="1:53" ht="14.45" customHeight="1" thickBot="1">
      <c r="A87" s="308" t="s">
        <v>123</v>
      </c>
      <c r="B87" s="309"/>
    </row>
    <row r="88" spans="1:53" ht="14.45" hidden="1" customHeight="1" outlineLevel="1" thickBot="1">
      <c r="C88" s="148" t="s">
        <v>55</v>
      </c>
      <c r="D88" s="260" t="s">
        <v>51</v>
      </c>
      <c r="P88" s="148" t="s">
        <v>55</v>
      </c>
      <c r="Q88" s="260" t="s">
        <v>51</v>
      </c>
      <c r="AA88" s="149"/>
      <c r="AC88" s="148" t="s">
        <v>55</v>
      </c>
      <c r="AD88" s="260" t="s">
        <v>51</v>
      </c>
      <c r="AP88" s="148" t="s">
        <v>55</v>
      </c>
      <c r="AQ88" s="260" t="s">
        <v>51</v>
      </c>
      <c r="AT88" s="148" t="s">
        <v>55</v>
      </c>
      <c r="AU88" s="260" t="s">
        <v>51</v>
      </c>
      <c r="AX88" s="148" t="s">
        <v>55</v>
      </c>
      <c r="AY88" s="260" t="s">
        <v>51</v>
      </c>
    </row>
    <row r="89" spans="1:53" hidden="1" outlineLevel="2">
      <c r="A89" s="310">
        <f>'National Costs (Netherlands)'!A46</f>
        <v>0</v>
      </c>
      <c r="B89" s="311"/>
      <c r="C89" s="286">
        <f>'National Costs (Netherlands)'!F46</f>
        <v>0</v>
      </c>
      <c r="D89" s="150">
        <f>'National Costs (Netherlands)'!N46</f>
        <v>0</v>
      </c>
      <c r="P89" s="198">
        <f>'National Costs (Netherlands)'!U46</f>
        <v>0</v>
      </c>
      <c r="Q89" s="150">
        <f>'National Costs (Netherlands)'!AC46</f>
        <v>0</v>
      </c>
      <c r="AC89" s="198">
        <f>'National Costs (Netherlands)'!AJ46</f>
        <v>0</v>
      </c>
      <c r="AD89" s="150">
        <f>'National Costs (Netherlands)'!AR46</f>
        <v>0</v>
      </c>
      <c r="AP89" s="198">
        <f>'National Costs (Netherlands)'!AY46</f>
        <v>0</v>
      </c>
      <c r="AQ89" s="150">
        <f>'National Costs (Netherlands)'!BG46</f>
        <v>0</v>
      </c>
      <c r="AT89" s="198">
        <f>'National Costs (Netherlands)'!BN46</f>
        <v>0</v>
      </c>
      <c r="AU89" s="150">
        <f>'National Costs (Netherlands)'!BV46</f>
        <v>0</v>
      </c>
      <c r="AX89" s="198">
        <f>'National Costs (Netherlands)'!CC46</f>
        <v>0</v>
      </c>
      <c r="AY89" s="150">
        <f>'National Costs (Netherlands)'!CK46</f>
        <v>0</v>
      </c>
      <c r="BA89" s="133">
        <f t="shared" ref="BA89:BA93" si="2">SUM(D89,Q89,AD89,AQ89,AU89,AY89)</f>
        <v>0</v>
      </c>
    </row>
    <row r="90" spans="1:53" hidden="1" outlineLevel="2">
      <c r="A90" s="306">
        <f>'National Costs (Netherlands)'!A47</f>
        <v>0</v>
      </c>
      <c r="B90" s="307"/>
      <c r="C90" s="287">
        <f>'National Costs (Netherlands)'!F47</f>
        <v>0</v>
      </c>
      <c r="D90" s="138">
        <f>'National Costs (Netherlands)'!N47</f>
        <v>0</v>
      </c>
      <c r="P90" s="199">
        <f>'National Costs (Netherlands)'!U47</f>
        <v>0</v>
      </c>
      <c r="Q90" s="138">
        <f>'National Costs (Netherlands)'!AC47</f>
        <v>0</v>
      </c>
      <c r="AC90" s="199">
        <f>'National Costs (Netherlands)'!AJ47</f>
        <v>0</v>
      </c>
      <c r="AD90" s="138">
        <f>'National Costs (Netherlands)'!AR47</f>
        <v>0</v>
      </c>
      <c r="AP90" s="199">
        <f>'National Costs (Netherlands)'!AY47</f>
        <v>0</v>
      </c>
      <c r="AQ90" s="138">
        <f>'National Costs (Netherlands)'!BG47</f>
        <v>0</v>
      </c>
      <c r="AT90" s="199">
        <f>'National Costs (Netherlands)'!BN47</f>
        <v>0</v>
      </c>
      <c r="AU90" s="138">
        <f>'National Costs (Netherlands)'!BV47</f>
        <v>0</v>
      </c>
      <c r="AX90" s="199">
        <f>'National Costs (Netherlands)'!CC47</f>
        <v>0</v>
      </c>
      <c r="AY90" s="138">
        <f>'National Costs (Netherlands)'!CK47</f>
        <v>0</v>
      </c>
      <c r="BA90" s="133">
        <f t="shared" si="2"/>
        <v>0</v>
      </c>
    </row>
    <row r="91" spans="1:53" hidden="1" outlineLevel="2">
      <c r="A91" s="306">
        <f>'National Costs (Netherlands)'!A48</f>
        <v>0</v>
      </c>
      <c r="B91" s="307"/>
      <c r="C91" s="287">
        <f>'National Costs (Netherlands)'!F48</f>
        <v>0</v>
      </c>
      <c r="D91" s="138">
        <f>'National Costs (Netherlands)'!N48</f>
        <v>0</v>
      </c>
      <c r="P91" s="199">
        <f>'National Costs (Netherlands)'!U48</f>
        <v>0</v>
      </c>
      <c r="Q91" s="138">
        <f>'National Costs (Netherlands)'!AC48</f>
        <v>0</v>
      </c>
      <c r="AC91" s="199">
        <f>'National Costs (Netherlands)'!AJ48</f>
        <v>0</v>
      </c>
      <c r="AD91" s="138">
        <f>'National Costs (Netherlands)'!AR48</f>
        <v>0</v>
      </c>
      <c r="AP91" s="199">
        <f>'National Costs (Netherlands)'!AY48</f>
        <v>0</v>
      </c>
      <c r="AQ91" s="138">
        <f>'National Costs (Netherlands)'!BG48</f>
        <v>0</v>
      </c>
      <c r="AT91" s="199">
        <f>'National Costs (Netherlands)'!BN48</f>
        <v>0</v>
      </c>
      <c r="AU91" s="138">
        <f>'National Costs (Netherlands)'!BV48</f>
        <v>0</v>
      </c>
      <c r="AX91" s="199">
        <f>'National Costs (Netherlands)'!CC48</f>
        <v>0</v>
      </c>
      <c r="AY91" s="138">
        <f>'National Costs (Netherlands)'!CK48</f>
        <v>0</v>
      </c>
      <c r="BA91" s="133">
        <f t="shared" si="2"/>
        <v>0</v>
      </c>
    </row>
    <row r="92" spans="1:53" ht="15" hidden="1" outlineLevel="2" thickBot="1">
      <c r="A92" s="312">
        <f>'National Costs (Netherlands)'!A49</f>
        <v>0</v>
      </c>
      <c r="B92" s="313"/>
      <c r="C92" s="288">
        <f>'National Costs (Netherlands)'!F49</f>
        <v>0</v>
      </c>
      <c r="D92" s="289">
        <f>'National Costs (Netherlands)'!N49</f>
        <v>0</v>
      </c>
      <c r="P92" s="200">
        <f>'National Costs (Netherlands)'!U49</f>
        <v>0</v>
      </c>
      <c r="Q92" s="289">
        <f>'National Costs (Netherlands)'!AC49</f>
        <v>0</v>
      </c>
      <c r="AC92" s="200">
        <f>'National Costs (Netherlands)'!AJ49</f>
        <v>0</v>
      </c>
      <c r="AD92" s="139">
        <f>'National Costs (Netherlands)'!AR49</f>
        <v>0</v>
      </c>
      <c r="AP92" s="200">
        <f>'National Costs (Netherlands)'!AY49</f>
        <v>0</v>
      </c>
      <c r="AQ92" s="139">
        <f>'National Costs (Netherlands)'!BG49</f>
        <v>0</v>
      </c>
      <c r="AT92" s="200">
        <f>'National Costs (Netherlands)'!BN49</f>
        <v>0</v>
      </c>
      <c r="AU92" s="139">
        <f>'National Costs (Netherlands)'!BV49</f>
        <v>0</v>
      </c>
      <c r="AX92" s="200">
        <f>'National Costs (Netherlands)'!CC49</f>
        <v>0</v>
      </c>
      <c r="AY92" s="139">
        <f>'National Costs (Netherlands)'!CK49</f>
        <v>0</v>
      </c>
      <c r="BA92" s="133">
        <f t="shared" si="2"/>
        <v>0</v>
      </c>
    </row>
    <row r="93" spans="1:53" ht="15" collapsed="1" thickBot="1">
      <c r="A93" s="326" t="s">
        <v>124</v>
      </c>
      <c r="B93" s="326"/>
      <c r="D93" s="144">
        <f>SUM(D89:D92)</f>
        <v>0</v>
      </c>
      <c r="Q93" s="144">
        <f>SUM(Q89:Q92)</f>
        <v>0</v>
      </c>
      <c r="AD93" s="144">
        <f>SUM(AD89:AD92)</f>
        <v>0</v>
      </c>
      <c r="AQ93" s="144">
        <f>SUM(AQ89:AQ92)</f>
        <v>0</v>
      </c>
      <c r="AU93" s="144">
        <f>SUM(AU89:AU92)</f>
        <v>0</v>
      </c>
      <c r="AY93" s="144">
        <f>SUM(AY89:AY92)</f>
        <v>0</v>
      </c>
      <c r="BA93" s="133">
        <f t="shared" si="2"/>
        <v>0</v>
      </c>
    </row>
    <row r="94" spans="1:53" ht="15" thickBot="1">
      <c r="A94" s="26"/>
      <c r="B94" s="26"/>
      <c r="D94" s="141"/>
      <c r="Q94" s="141"/>
      <c r="AD94" s="141"/>
      <c r="AQ94" s="141"/>
      <c r="AU94" s="141"/>
      <c r="AY94" s="141"/>
      <c r="BA94" s="129"/>
    </row>
    <row r="95" spans="1:53" ht="15" thickBot="1">
      <c r="A95" s="308" t="s">
        <v>125</v>
      </c>
      <c r="B95" s="309"/>
      <c r="D95" s="141"/>
      <c r="Q95" s="141"/>
      <c r="AD95" s="141"/>
      <c r="AQ95" s="141"/>
      <c r="AU95" s="141"/>
      <c r="AY95" s="141"/>
      <c r="BA95" s="129"/>
    </row>
    <row r="96" spans="1:53" ht="14.45" hidden="1" customHeight="1" outlineLevel="1" thickBot="1">
      <c r="C96" s="148" t="s">
        <v>55</v>
      </c>
      <c r="D96" s="260" t="s">
        <v>51</v>
      </c>
      <c r="P96" s="148" t="s">
        <v>55</v>
      </c>
      <c r="Q96" s="260" t="s">
        <v>51</v>
      </c>
      <c r="AA96" s="149"/>
      <c r="AC96" s="148" t="s">
        <v>55</v>
      </c>
      <c r="AD96" s="260" t="s">
        <v>51</v>
      </c>
      <c r="AP96" s="148" t="s">
        <v>55</v>
      </c>
      <c r="AQ96" s="260" t="s">
        <v>51</v>
      </c>
      <c r="AT96" s="148" t="s">
        <v>55</v>
      </c>
      <c r="AU96" s="260" t="s">
        <v>51</v>
      </c>
      <c r="AX96" s="148" t="s">
        <v>55</v>
      </c>
      <c r="AY96" s="260" t="s">
        <v>51</v>
      </c>
    </row>
    <row r="97" spans="1:53" ht="14.65" hidden="1" outlineLevel="1">
      <c r="A97" s="362">
        <f>'International Costs (1)'!A46</f>
        <v>0</v>
      </c>
      <c r="B97" s="363"/>
      <c r="C97" s="198">
        <f>'International Costs (1)'!D46</f>
        <v>0</v>
      </c>
      <c r="D97" s="150">
        <f>'International Costs (1)'!L46</f>
        <v>0</v>
      </c>
      <c r="P97" s="198">
        <f>'International Costs (1)'!R46</f>
        <v>0</v>
      </c>
      <c r="Q97" s="150">
        <f>'International Costs (1)'!Z46</f>
        <v>0</v>
      </c>
      <c r="AC97" s="198">
        <f>'International Costs (1)'!AF46</f>
        <v>0</v>
      </c>
      <c r="AD97" s="150">
        <f>'International Costs (1)'!AN46</f>
        <v>0</v>
      </c>
      <c r="AP97" s="198">
        <f>'International Costs (1)'!AT46</f>
        <v>0</v>
      </c>
      <c r="AQ97" s="150">
        <f>'International Costs (1)'!BB46</f>
        <v>0</v>
      </c>
      <c r="AT97" s="198">
        <f>'International Costs (1)'!BH46</f>
        <v>0</v>
      </c>
      <c r="AU97" s="150">
        <f>'International Costs (1)'!BP46</f>
        <v>0</v>
      </c>
      <c r="AX97" s="198">
        <f>'International Costs (1)'!BV46</f>
        <v>0</v>
      </c>
      <c r="AY97" s="150">
        <f>'International Costs (1)'!CD46</f>
        <v>0</v>
      </c>
      <c r="BA97" s="133">
        <f t="shared" ref="BA97:BA101" si="3">SUM(D97,Q97,AD97,AQ97,AU97,AY97)</f>
        <v>0</v>
      </c>
    </row>
    <row r="98" spans="1:53" ht="14.65" hidden="1" outlineLevel="1">
      <c r="A98" s="364">
        <f>'International Costs (1)'!A47</f>
        <v>0</v>
      </c>
      <c r="B98" s="365"/>
      <c r="C98" s="199">
        <f>'International Costs (1)'!D47</f>
        <v>0</v>
      </c>
      <c r="D98" s="138">
        <f>'International Costs (1)'!L47</f>
        <v>0</v>
      </c>
      <c r="P98" s="199">
        <f>'International Costs (1)'!R47</f>
        <v>0</v>
      </c>
      <c r="Q98" s="138">
        <f>'International Costs (1)'!Z47</f>
        <v>0</v>
      </c>
      <c r="AC98" s="199">
        <f>'International Costs (1)'!AF47</f>
        <v>0</v>
      </c>
      <c r="AD98" s="138">
        <f>'International Costs (1)'!AN47</f>
        <v>0</v>
      </c>
      <c r="AP98" s="199">
        <f>'International Costs (1)'!AT47</f>
        <v>0</v>
      </c>
      <c r="AQ98" s="138">
        <f>'International Costs (1)'!BB47</f>
        <v>0</v>
      </c>
      <c r="AT98" s="199">
        <f>'International Costs (1)'!BH47</f>
        <v>0</v>
      </c>
      <c r="AU98" s="138">
        <f>'International Costs (1)'!BP47</f>
        <v>0</v>
      </c>
      <c r="AX98" s="199">
        <f>'International Costs (1)'!BV47</f>
        <v>0</v>
      </c>
      <c r="AY98" s="138">
        <f>'International Costs (1)'!CD47</f>
        <v>0</v>
      </c>
      <c r="BA98" s="133">
        <f t="shared" si="3"/>
        <v>0</v>
      </c>
    </row>
    <row r="99" spans="1:53" ht="14.65" hidden="1" outlineLevel="1">
      <c r="A99" s="364">
        <f>'International Costs (1)'!A48</f>
        <v>0</v>
      </c>
      <c r="B99" s="365"/>
      <c r="C99" s="199">
        <f>'International Costs (1)'!D48</f>
        <v>0</v>
      </c>
      <c r="D99" s="138">
        <f>'International Costs (1)'!L48</f>
        <v>0</v>
      </c>
      <c r="P99" s="199">
        <f>'International Costs (1)'!R48</f>
        <v>0</v>
      </c>
      <c r="Q99" s="138">
        <f>'International Costs (1)'!Z48</f>
        <v>0</v>
      </c>
      <c r="AC99" s="199">
        <f>'International Costs (1)'!AF48</f>
        <v>0</v>
      </c>
      <c r="AD99" s="138">
        <f>'International Costs (1)'!AN48</f>
        <v>0</v>
      </c>
      <c r="AP99" s="199">
        <f>'International Costs (1)'!AT48</f>
        <v>0</v>
      </c>
      <c r="AQ99" s="138">
        <f>'International Costs (1)'!BB48</f>
        <v>0</v>
      </c>
      <c r="AT99" s="199">
        <f>'International Costs (1)'!BH48</f>
        <v>0</v>
      </c>
      <c r="AU99" s="138">
        <f>'International Costs (1)'!BP48</f>
        <v>0</v>
      </c>
      <c r="AX99" s="199">
        <f>'International Costs (1)'!BV48</f>
        <v>0</v>
      </c>
      <c r="AY99" s="138">
        <f>'International Costs (1)'!CD48</f>
        <v>0</v>
      </c>
      <c r="BA99" s="133">
        <f t="shared" si="3"/>
        <v>0</v>
      </c>
    </row>
    <row r="100" spans="1:53" ht="15" hidden="1" outlineLevel="1" thickBot="1">
      <c r="A100" s="366">
        <f>'International Costs (1)'!A49</f>
        <v>0</v>
      </c>
      <c r="B100" s="367"/>
      <c r="C100" s="200">
        <f>'International Costs (1)'!D49</f>
        <v>0</v>
      </c>
      <c r="D100" s="289">
        <f>'International Costs (1)'!L49</f>
        <v>0</v>
      </c>
      <c r="P100" s="200">
        <f>'International Costs (1)'!R49</f>
        <v>0</v>
      </c>
      <c r="Q100" s="289">
        <f>'International Costs (1)'!Z49</f>
        <v>0</v>
      </c>
      <c r="AC100" s="200">
        <f>'International Costs (1)'!AF49</f>
        <v>0</v>
      </c>
      <c r="AD100" s="139">
        <f>'International Costs (1)'!AN49</f>
        <v>0</v>
      </c>
      <c r="AP100" s="200">
        <f>'International Costs (1)'!AT49</f>
        <v>0</v>
      </c>
      <c r="AQ100" s="139">
        <f>'International Costs (1)'!BB49</f>
        <v>0</v>
      </c>
      <c r="AT100" s="200">
        <f>'International Costs (1)'!BH49</f>
        <v>0</v>
      </c>
      <c r="AU100" s="139">
        <f>'International Costs (1)'!BP49</f>
        <v>0</v>
      </c>
      <c r="AX100" s="200">
        <f>'International Costs (1)'!BV49</f>
        <v>0</v>
      </c>
      <c r="AY100" s="139">
        <f>'International Costs (1)'!CD49</f>
        <v>0</v>
      </c>
      <c r="BA100" s="133">
        <f t="shared" si="3"/>
        <v>0</v>
      </c>
    </row>
    <row r="101" spans="1:53" ht="15" collapsed="1" thickBot="1">
      <c r="A101" s="326" t="s">
        <v>126</v>
      </c>
      <c r="B101" s="326"/>
      <c r="D101" s="144">
        <f>SUM(D97:D100)</f>
        <v>0</v>
      </c>
      <c r="Q101" s="144">
        <f>SUM(Q97:Q100)</f>
        <v>0</v>
      </c>
      <c r="AD101" s="144">
        <f>SUM(AD97:AD100)</f>
        <v>0</v>
      </c>
      <c r="AQ101" s="144">
        <f>SUM(AQ97:AQ100)</f>
        <v>0</v>
      </c>
      <c r="AU101" s="144">
        <f>SUM(AU97:AU100)</f>
        <v>0</v>
      </c>
      <c r="AY101" s="144">
        <f>SUM(AY97:AY100)</f>
        <v>0</v>
      </c>
      <c r="BA101" s="133">
        <f t="shared" si="3"/>
        <v>0</v>
      </c>
    </row>
    <row r="102" spans="1:53" ht="15" thickBot="1">
      <c r="A102" s="26"/>
      <c r="B102" s="26"/>
      <c r="D102" s="141"/>
      <c r="Q102" s="141"/>
      <c r="AD102" s="141"/>
      <c r="AQ102" s="141"/>
      <c r="AU102" s="141"/>
      <c r="AY102" s="141"/>
      <c r="BA102" s="129"/>
    </row>
    <row r="103" spans="1:53" ht="15" thickBot="1">
      <c r="A103" s="308" t="s">
        <v>127</v>
      </c>
      <c r="B103" s="309"/>
      <c r="D103" s="141"/>
      <c r="Q103" s="141"/>
      <c r="AD103" s="141"/>
      <c r="AQ103" s="141"/>
      <c r="AU103" s="141"/>
      <c r="AY103" s="141"/>
      <c r="BA103" s="129"/>
    </row>
    <row r="104" spans="1:53" ht="14.45" hidden="1" customHeight="1" outlineLevel="1" thickBot="1">
      <c r="C104" s="148" t="s">
        <v>55</v>
      </c>
      <c r="D104" s="260" t="s">
        <v>51</v>
      </c>
      <c r="P104" s="148" t="s">
        <v>55</v>
      </c>
      <c r="Q104" s="260" t="s">
        <v>51</v>
      </c>
      <c r="AA104" s="149"/>
      <c r="AC104" s="148" t="s">
        <v>55</v>
      </c>
      <c r="AD104" s="260" t="s">
        <v>51</v>
      </c>
      <c r="AP104" s="148" t="s">
        <v>55</v>
      </c>
      <c r="AQ104" s="260" t="s">
        <v>51</v>
      </c>
      <c r="AT104" s="148" t="s">
        <v>55</v>
      </c>
      <c r="AU104" s="260" t="s">
        <v>51</v>
      </c>
      <c r="AX104" s="148" t="s">
        <v>55</v>
      </c>
      <c r="AY104" s="260" t="s">
        <v>51</v>
      </c>
    </row>
    <row r="105" spans="1:53" hidden="1" outlineLevel="2">
      <c r="A105" s="362">
        <f>'International Costs (2)'!A46</f>
        <v>0</v>
      </c>
      <c r="B105" s="363"/>
      <c r="C105" s="198">
        <f>'International Costs (2)'!D46</f>
        <v>0</v>
      </c>
      <c r="D105" s="150">
        <f>'International Costs (2)'!L46</f>
        <v>0</v>
      </c>
      <c r="P105" s="198">
        <f>'International Costs (2)'!R46</f>
        <v>0</v>
      </c>
      <c r="Q105" s="150">
        <f>'International Costs (2)'!Z46</f>
        <v>0</v>
      </c>
      <c r="AC105" s="198">
        <f>'International Costs (2)'!AF46</f>
        <v>0</v>
      </c>
      <c r="AD105" s="150">
        <f>'International Costs (2)'!AN46</f>
        <v>0</v>
      </c>
      <c r="AP105" s="198">
        <f>'International Costs (2)'!AT46</f>
        <v>0</v>
      </c>
      <c r="AQ105" s="150">
        <f>'International Costs (2)'!BB46</f>
        <v>0</v>
      </c>
      <c r="AT105" s="198">
        <f>'International Costs (2)'!BH46</f>
        <v>0</v>
      </c>
      <c r="AU105" s="150">
        <f>'International Costs (2)'!BP46</f>
        <v>0</v>
      </c>
      <c r="AX105" s="198">
        <f>'International Costs (2)'!BV46</f>
        <v>0</v>
      </c>
      <c r="AY105" s="150">
        <f>'International Costs (2)'!CD46</f>
        <v>0</v>
      </c>
      <c r="BA105" s="133">
        <f t="shared" ref="BA105:BA109" si="4">SUM(D105,Q105,AD105,AQ105,AU105,AY105)</f>
        <v>0</v>
      </c>
    </row>
    <row r="106" spans="1:53" hidden="1" outlineLevel="2">
      <c r="A106" s="364">
        <f>'International Costs (2)'!A47</f>
        <v>0</v>
      </c>
      <c r="B106" s="365"/>
      <c r="C106" s="199">
        <f>'International Costs (2)'!D47</f>
        <v>0</v>
      </c>
      <c r="D106" s="138">
        <f>'International Costs (2)'!L47</f>
        <v>0</v>
      </c>
      <c r="P106" s="199">
        <f>'International Costs (2)'!R47</f>
        <v>0</v>
      </c>
      <c r="Q106" s="138">
        <f>'International Costs (2)'!Z47</f>
        <v>0</v>
      </c>
      <c r="AC106" s="199">
        <f>'International Costs (2)'!AF47</f>
        <v>0</v>
      </c>
      <c r="AD106" s="138">
        <f>'International Costs (2)'!AN47</f>
        <v>0</v>
      </c>
      <c r="AP106" s="199">
        <f>'International Costs (2)'!AT47</f>
        <v>0</v>
      </c>
      <c r="AQ106" s="138">
        <f>'International Costs (2)'!BB47</f>
        <v>0</v>
      </c>
      <c r="AT106" s="199">
        <f>'International Costs (2)'!BH47</f>
        <v>0</v>
      </c>
      <c r="AU106" s="138">
        <f>'International Costs (2)'!BP47</f>
        <v>0</v>
      </c>
      <c r="AX106" s="199">
        <f>'International Costs (2)'!BV47</f>
        <v>0</v>
      </c>
      <c r="AY106" s="138">
        <f>'International Costs (2)'!CD47</f>
        <v>0</v>
      </c>
      <c r="BA106" s="133">
        <f t="shared" si="4"/>
        <v>0</v>
      </c>
    </row>
    <row r="107" spans="1:53" hidden="1" outlineLevel="2">
      <c r="A107" s="364">
        <f>'International Costs (2)'!A48</f>
        <v>0</v>
      </c>
      <c r="B107" s="365"/>
      <c r="C107" s="199">
        <f>'International Costs (2)'!D48</f>
        <v>0</v>
      </c>
      <c r="D107" s="138">
        <f>'International Costs (2)'!L48</f>
        <v>0</v>
      </c>
      <c r="P107" s="199">
        <f>'International Costs (2)'!R48</f>
        <v>0</v>
      </c>
      <c r="Q107" s="138">
        <f>'International Costs (2)'!Z48</f>
        <v>0</v>
      </c>
      <c r="AC107" s="199">
        <f>'International Costs (2)'!AF48</f>
        <v>0</v>
      </c>
      <c r="AD107" s="138">
        <f>'International Costs (2)'!AN48</f>
        <v>0</v>
      </c>
      <c r="AP107" s="199">
        <f>'International Costs (2)'!AT48</f>
        <v>0</v>
      </c>
      <c r="AQ107" s="138">
        <f>'International Costs (2)'!BB48</f>
        <v>0</v>
      </c>
      <c r="AT107" s="199">
        <f>'International Costs (2)'!BH48</f>
        <v>0</v>
      </c>
      <c r="AU107" s="138">
        <f>'International Costs (2)'!BP48</f>
        <v>0</v>
      </c>
      <c r="AX107" s="199">
        <f>'International Costs (2)'!BV48</f>
        <v>0</v>
      </c>
      <c r="AY107" s="138">
        <f>'International Costs (2)'!CD48</f>
        <v>0</v>
      </c>
      <c r="BA107" s="133">
        <f t="shared" si="4"/>
        <v>0</v>
      </c>
    </row>
    <row r="108" spans="1:53" ht="15" hidden="1" outlineLevel="2" thickBot="1">
      <c r="A108" s="366">
        <f>'International Costs (2)'!A49</f>
        <v>0</v>
      </c>
      <c r="B108" s="367"/>
      <c r="C108" s="200">
        <f>'International Costs (2)'!D49</f>
        <v>0</v>
      </c>
      <c r="D108" s="139">
        <f>'International Costs (2)'!L49</f>
        <v>0</v>
      </c>
      <c r="P108" s="200">
        <f>'International Costs (2)'!R49</f>
        <v>0</v>
      </c>
      <c r="Q108" s="139">
        <f>'International Costs (2)'!Z49</f>
        <v>0</v>
      </c>
      <c r="AC108" s="200">
        <f>'International Costs (2)'!AF49</f>
        <v>0</v>
      </c>
      <c r="AD108" s="139">
        <f>'International Costs (2)'!AN49</f>
        <v>0</v>
      </c>
      <c r="AP108" s="200">
        <f>'International Costs (2)'!AT49</f>
        <v>0</v>
      </c>
      <c r="AQ108" s="139">
        <f>'International Costs (2)'!BB49</f>
        <v>0</v>
      </c>
      <c r="AT108" s="200">
        <f>'International Costs (2)'!BH49</f>
        <v>0</v>
      </c>
      <c r="AU108" s="139">
        <f>'International Costs (2)'!BP49</f>
        <v>0</v>
      </c>
      <c r="AX108" s="200">
        <f>'International Costs (2)'!BV49</f>
        <v>0</v>
      </c>
      <c r="AY108" s="139">
        <f>'International Costs (2)'!CD49</f>
        <v>0</v>
      </c>
      <c r="BA108" s="133">
        <f t="shared" si="4"/>
        <v>0</v>
      </c>
    </row>
    <row r="109" spans="1:53" ht="15" collapsed="1" thickBot="1">
      <c r="A109" s="326" t="s">
        <v>128</v>
      </c>
      <c r="B109" s="326"/>
      <c r="D109" s="144">
        <f>SUM(D105:D108)</f>
        <v>0</v>
      </c>
      <c r="Q109" s="144">
        <f>SUM(Q105:Q108)</f>
        <v>0</v>
      </c>
      <c r="AD109" s="144">
        <f>SUM(AD105:AD108)</f>
        <v>0</v>
      </c>
      <c r="AQ109" s="144">
        <f>SUM(AQ105:AQ108)</f>
        <v>0</v>
      </c>
      <c r="AU109" s="144">
        <f>SUM(AU105:AU108)</f>
        <v>0</v>
      </c>
      <c r="AY109" s="144">
        <f>SUM(AY105:AY108)</f>
        <v>0</v>
      </c>
      <c r="BA109" s="133">
        <f t="shared" si="4"/>
        <v>0</v>
      </c>
    </row>
    <row r="110" spans="1:53" ht="15" thickBot="1">
      <c r="A110" s="26"/>
      <c r="B110" s="26"/>
      <c r="D110" s="141"/>
      <c r="Q110" s="141"/>
      <c r="AD110" s="141"/>
      <c r="AQ110" s="141"/>
      <c r="AU110" s="141"/>
      <c r="AY110" s="141"/>
      <c r="BA110" s="129"/>
    </row>
    <row r="111" spans="1:53" ht="15" thickBot="1">
      <c r="A111" s="308" t="s">
        <v>129</v>
      </c>
      <c r="B111" s="309"/>
      <c r="D111" s="141"/>
      <c r="Q111" s="141"/>
      <c r="AD111" s="141"/>
      <c r="AQ111" s="141"/>
      <c r="AU111" s="141"/>
      <c r="AY111" s="141"/>
      <c r="BA111" s="129"/>
    </row>
    <row r="112" spans="1:53" ht="14.45" hidden="1" customHeight="1" outlineLevel="1" thickBot="1">
      <c r="C112" s="148" t="s">
        <v>55</v>
      </c>
      <c r="D112" s="260" t="s">
        <v>51</v>
      </c>
      <c r="P112" s="148" t="s">
        <v>55</v>
      </c>
      <c r="Q112" s="260" t="s">
        <v>51</v>
      </c>
      <c r="AA112" s="149"/>
      <c r="AC112" s="148" t="s">
        <v>55</v>
      </c>
      <c r="AD112" s="260" t="s">
        <v>51</v>
      </c>
      <c r="AP112" s="148" t="s">
        <v>55</v>
      </c>
      <c r="AQ112" s="260" t="s">
        <v>51</v>
      </c>
      <c r="AT112" s="148" t="s">
        <v>55</v>
      </c>
      <c r="AU112" s="260" t="s">
        <v>51</v>
      </c>
      <c r="AX112" s="148" t="s">
        <v>55</v>
      </c>
      <c r="AY112" s="260" t="s">
        <v>51</v>
      </c>
    </row>
    <row r="113" spans="1:53" hidden="1" outlineLevel="2">
      <c r="A113" s="362">
        <f>'International Costs (3)'!A46</f>
        <v>0</v>
      </c>
      <c r="B113" s="363"/>
      <c r="C113" s="198">
        <f>'International Costs (3)'!D46</f>
        <v>0</v>
      </c>
      <c r="D113" s="150">
        <f>'International Costs (3)'!L46</f>
        <v>0</v>
      </c>
      <c r="P113" s="198">
        <f>'International Costs (3)'!R46</f>
        <v>0</v>
      </c>
      <c r="Q113" s="150">
        <f>'International Costs (3)'!Z46</f>
        <v>0</v>
      </c>
      <c r="AC113" s="198">
        <f>'International Costs (3)'!AF46</f>
        <v>0</v>
      </c>
      <c r="AD113" s="150">
        <f>'International Costs (3)'!AN46</f>
        <v>0</v>
      </c>
      <c r="AP113" s="198">
        <f>'International Costs (3)'!AT46</f>
        <v>0</v>
      </c>
      <c r="AQ113" s="150">
        <f>'International Costs (3)'!BB46</f>
        <v>0</v>
      </c>
      <c r="AT113" s="198">
        <f>'International Costs (3)'!BH46</f>
        <v>0</v>
      </c>
      <c r="AU113" s="150">
        <f>'International Costs (3)'!BP46</f>
        <v>0</v>
      </c>
      <c r="AX113" s="198">
        <f>'International Costs (3)'!BV46</f>
        <v>0</v>
      </c>
      <c r="AY113" s="150">
        <f>'International Costs (3)'!CD46</f>
        <v>0</v>
      </c>
      <c r="BA113" s="133">
        <f t="shared" ref="BA113:BA117" si="5">SUM(D113,Q113,AD113,AQ113,AU113,AY113)</f>
        <v>0</v>
      </c>
    </row>
    <row r="114" spans="1:53" hidden="1" outlineLevel="2">
      <c r="A114" s="364">
        <f>'International Costs (3)'!A47</f>
        <v>0</v>
      </c>
      <c r="B114" s="365"/>
      <c r="C114" s="199">
        <f>'International Costs (3)'!D47</f>
        <v>0</v>
      </c>
      <c r="D114" s="138">
        <f>'International Costs (3)'!L47</f>
        <v>0</v>
      </c>
      <c r="P114" s="199">
        <f>'International Costs (3)'!R47</f>
        <v>0</v>
      </c>
      <c r="Q114" s="138">
        <f>'International Costs (3)'!Z47</f>
        <v>0</v>
      </c>
      <c r="AC114" s="199">
        <f>'International Costs (3)'!AF47</f>
        <v>0</v>
      </c>
      <c r="AD114" s="138">
        <f>'International Costs (3)'!AN47</f>
        <v>0</v>
      </c>
      <c r="AP114" s="199">
        <f>'International Costs (3)'!AT47</f>
        <v>0</v>
      </c>
      <c r="AQ114" s="138">
        <f>'International Costs (3)'!BB47</f>
        <v>0</v>
      </c>
      <c r="AT114" s="199">
        <f>'International Costs (3)'!BH47</f>
        <v>0</v>
      </c>
      <c r="AU114" s="138">
        <f>'International Costs (3)'!BP47</f>
        <v>0</v>
      </c>
      <c r="AX114" s="199">
        <f>'International Costs (3)'!BV47</f>
        <v>0</v>
      </c>
      <c r="AY114" s="138">
        <f>'International Costs (3)'!CD47</f>
        <v>0</v>
      </c>
      <c r="BA114" s="133">
        <f t="shared" si="5"/>
        <v>0</v>
      </c>
    </row>
    <row r="115" spans="1:53" hidden="1" outlineLevel="2">
      <c r="A115" s="364">
        <f>'International Costs (3)'!A48</f>
        <v>0</v>
      </c>
      <c r="B115" s="365"/>
      <c r="C115" s="199">
        <f>'International Costs (3)'!D48</f>
        <v>0</v>
      </c>
      <c r="D115" s="138">
        <f>'International Costs (3)'!L48</f>
        <v>0</v>
      </c>
      <c r="P115" s="199">
        <f>'International Costs (3)'!R48</f>
        <v>0</v>
      </c>
      <c r="Q115" s="138">
        <f>'International Costs (3)'!Z48</f>
        <v>0</v>
      </c>
      <c r="AC115" s="199">
        <f>'International Costs (3)'!AF48</f>
        <v>0</v>
      </c>
      <c r="AD115" s="138">
        <f>'International Costs (3)'!AN48</f>
        <v>0</v>
      </c>
      <c r="AP115" s="199">
        <f>'International Costs (3)'!AT48</f>
        <v>0</v>
      </c>
      <c r="AQ115" s="138">
        <f>'International Costs (3)'!BB48</f>
        <v>0</v>
      </c>
      <c r="AT115" s="199">
        <f>'International Costs (3)'!BH48</f>
        <v>0</v>
      </c>
      <c r="AU115" s="138">
        <f>'International Costs (3)'!BP48</f>
        <v>0</v>
      </c>
      <c r="AX115" s="199">
        <f>'International Costs (3)'!BV48</f>
        <v>0</v>
      </c>
      <c r="AY115" s="138">
        <f>'International Costs (3)'!CD48</f>
        <v>0</v>
      </c>
      <c r="BA115" s="133">
        <f t="shared" si="5"/>
        <v>0</v>
      </c>
    </row>
    <row r="116" spans="1:53" ht="15" hidden="1" outlineLevel="2" thickBot="1">
      <c r="A116" s="366">
        <f>'International Costs (3)'!A49</f>
        <v>0</v>
      </c>
      <c r="B116" s="367"/>
      <c r="C116" s="200">
        <f>'International Costs (3)'!D49</f>
        <v>0</v>
      </c>
      <c r="D116" s="139">
        <f>'International Costs (3)'!L49</f>
        <v>0</v>
      </c>
      <c r="P116" s="200">
        <f>'International Costs (3)'!R49</f>
        <v>0</v>
      </c>
      <c r="Q116" s="139">
        <f>'International Costs (3)'!Z49</f>
        <v>0</v>
      </c>
      <c r="AC116" s="200">
        <f>'International Costs (3)'!AF49</f>
        <v>0</v>
      </c>
      <c r="AD116" s="139">
        <f>'International Costs (3)'!AN49</f>
        <v>0</v>
      </c>
      <c r="AP116" s="200">
        <f>'International Costs (3)'!AT49</f>
        <v>0</v>
      </c>
      <c r="AQ116" s="139">
        <f>'International Costs (3)'!BB49</f>
        <v>0</v>
      </c>
      <c r="AT116" s="200">
        <f>'International Costs (3)'!BH49</f>
        <v>0</v>
      </c>
      <c r="AU116" s="139">
        <f>'International Costs (3)'!BP49</f>
        <v>0</v>
      </c>
      <c r="AX116" s="200">
        <f>'International Costs (3)'!BV49</f>
        <v>0</v>
      </c>
      <c r="AY116" s="139">
        <f>'International Costs (3)'!CD49</f>
        <v>0</v>
      </c>
      <c r="BA116" s="133">
        <f t="shared" si="5"/>
        <v>0</v>
      </c>
    </row>
    <row r="117" spans="1:53" ht="15" collapsed="1" thickBot="1">
      <c r="A117" s="326" t="s">
        <v>130</v>
      </c>
      <c r="B117" s="326"/>
      <c r="D117" s="144">
        <f>SUM(D113:D116)</f>
        <v>0</v>
      </c>
      <c r="Q117" s="144">
        <f>SUM(Q113:Q116)</f>
        <v>0</v>
      </c>
      <c r="AD117" s="144">
        <f>SUM(AD113:AD116)</f>
        <v>0</v>
      </c>
      <c r="AQ117" s="144">
        <f>SUM(AQ113:AQ116)</f>
        <v>0</v>
      </c>
      <c r="AU117" s="144">
        <f>SUM(AU113:AU116)</f>
        <v>0</v>
      </c>
      <c r="AY117" s="144">
        <f>SUM(AY113:AY116)</f>
        <v>0</v>
      </c>
      <c r="BA117" s="133">
        <f t="shared" si="5"/>
        <v>0</v>
      </c>
    </row>
    <row r="118" spans="1:53" ht="15" thickBot="1">
      <c r="A118" s="26"/>
      <c r="B118" s="26"/>
      <c r="D118" s="141"/>
      <c r="Q118" s="141"/>
      <c r="AD118" s="141"/>
      <c r="AQ118" s="141"/>
      <c r="AU118" s="141"/>
      <c r="AY118" s="141"/>
      <c r="BA118" s="129"/>
    </row>
    <row r="119" spans="1:53" ht="15" thickBot="1">
      <c r="A119" s="308" t="s">
        <v>131</v>
      </c>
      <c r="B119" s="309"/>
      <c r="D119" s="141"/>
      <c r="Q119" s="141"/>
      <c r="AD119" s="141"/>
      <c r="AQ119" s="141"/>
      <c r="AU119" s="141"/>
      <c r="AY119" s="141"/>
      <c r="BA119" s="129"/>
    </row>
    <row r="120" spans="1:53" ht="14.45" hidden="1" customHeight="1" outlineLevel="1" thickBot="1">
      <c r="C120" s="148" t="s">
        <v>55</v>
      </c>
      <c r="D120" s="260" t="s">
        <v>51</v>
      </c>
      <c r="P120" s="148" t="s">
        <v>55</v>
      </c>
      <c r="Q120" s="260" t="s">
        <v>51</v>
      </c>
      <c r="AA120" s="149"/>
      <c r="AC120" s="148" t="s">
        <v>55</v>
      </c>
      <c r="AD120" s="260" t="s">
        <v>51</v>
      </c>
      <c r="AP120" s="148" t="s">
        <v>55</v>
      </c>
      <c r="AQ120" s="260" t="s">
        <v>51</v>
      </c>
      <c r="AT120" s="148" t="s">
        <v>55</v>
      </c>
      <c r="AU120" s="260" t="s">
        <v>51</v>
      </c>
      <c r="AX120" s="148" t="s">
        <v>55</v>
      </c>
      <c r="AY120" s="260" t="s">
        <v>51</v>
      </c>
    </row>
    <row r="121" spans="1:53" hidden="1" outlineLevel="2">
      <c r="A121" s="362">
        <f>'International Costs (4)'!A46</f>
        <v>0</v>
      </c>
      <c r="B121" s="363"/>
      <c r="C121" s="198">
        <f>'International Costs (4)'!D46</f>
        <v>0</v>
      </c>
      <c r="D121" s="150">
        <f>'International Costs (4)'!L46</f>
        <v>0</v>
      </c>
      <c r="P121" s="198">
        <f>'International Costs (4)'!R46</f>
        <v>0</v>
      </c>
      <c r="Q121" s="150">
        <f>'International Costs (4)'!Z46</f>
        <v>0</v>
      </c>
      <c r="AC121" s="198">
        <f>'International Costs (4)'!AF46</f>
        <v>0</v>
      </c>
      <c r="AD121" s="150">
        <f>'International Costs (4)'!AN46</f>
        <v>0</v>
      </c>
      <c r="AP121" s="198">
        <f>'International Costs (4)'!AT46</f>
        <v>0</v>
      </c>
      <c r="AQ121" s="150">
        <f>'International Costs (4)'!BB46</f>
        <v>0</v>
      </c>
      <c r="AT121" s="198">
        <f>'International Costs (4)'!BH46</f>
        <v>0</v>
      </c>
      <c r="AU121" s="150">
        <f>'International Costs (4)'!BP46</f>
        <v>0</v>
      </c>
      <c r="AX121" s="198">
        <f>'International Costs (4)'!BV46</f>
        <v>0</v>
      </c>
      <c r="AY121" s="150">
        <f>'International Costs (4)'!CD46</f>
        <v>0</v>
      </c>
      <c r="BA121" s="133">
        <f t="shared" ref="BA121:BA125" si="6">SUM(D121,Q121,AD121,AQ121,AU121,AY121)</f>
        <v>0</v>
      </c>
    </row>
    <row r="122" spans="1:53" hidden="1" outlineLevel="2">
      <c r="A122" s="364">
        <f>'International Costs (4)'!A47</f>
        <v>0</v>
      </c>
      <c r="B122" s="365"/>
      <c r="C122" s="199">
        <f>'International Costs (4)'!D47</f>
        <v>0</v>
      </c>
      <c r="D122" s="138">
        <f>'International Costs (4)'!L47</f>
        <v>0</v>
      </c>
      <c r="P122" s="199">
        <f>'International Costs (4)'!R47</f>
        <v>0</v>
      </c>
      <c r="Q122" s="138">
        <f>'International Costs (4)'!Z47</f>
        <v>0</v>
      </c>
      <c r="AC122" s="199">
        <f>'International Costs (4)'!AF47</f>
        <v>0</v>
      </c>
      <c r="AD122" s="138">
        <f>'International Costs (4)'!AN47</f>
        <v>0</v>
      </c>
      <c r="AP122" s="199">
        <f>'International Costs (4)'!AT47</f>
        <v>0</v>
      </c>
      <c r="AQ122" s="138">
        <f>'International Costs (4)'!BB47</f>
        <v>0</v>
      </c>
      <c r="AT122" s="199">
        <f>'International Costs (4)'!BH47</f>
        <v>0</v>
      </c>
      <c r="AU122" s="138">
        <f>'International Costs (4)'!BP47</f>
        <v>0</v>
      </c>
      <c r="AX122" s="199">
        <f>'International Costs (4)'!BV47</f>
        <v>0</v>
      </c>
      <c r="AY122" s="138">
        <f>'International Costs (4)'!CD47</f>
        <v>0</v>
      </c>
      <c r="BA122" s="133">
        <f t="shared" si="6"/>
        <v>0</v>
      </c>
    </row>
    <row r="123" spans="1:53" hidden="1" outlineLevel="2">
      <c r="A123" s="364">
        <f>'International Costs (4)'!A48</f>
        <v>0</v>
      </c>
      <c r="B123" s="365"/>
      <c r="C123" s="199">
        <f>'International Costs (4)'!D48</f>
        <v>0</v>
      </c>
      <c r="D123" s="138">
        <f>'International Costs (4)'!L48</f>
        <v>0</v>
      </c>
      <c r="P123" s="199">
        <f>'International Costs (4)'!R48</f>
        <v>0</v>
      </c>
      <c r="Q123" s="138">
        <f>'International Costs (4)'!Z48</f>
        <v>0</v>
      </c>
      <c r="AC123" s="199">
        <f>'International Costs (4)'!AF48</f>
        <v>0</v>
      </c>
      <c r="AD123" s="138">
        <f>'International Costs (4)'!AN48</f>
        <v>0</v>
      </c>
      <c r="AP123" s="199">
        <f>'International Costs (4)'!AT48</f>
        <v>0</v>
      </c>
      <c r="AQ123" s="138">
        <f>'International Costs (4)'!BB48</f>
        <v>0</v>
      </c>
      <c r="AT123" s="199">
        <f>'International Costs (4)'!BH48</f>
        <v>0</v>
      </c>
      <c r="AU123" s="138">
        <f>'International Costs (4)'!BP48</f>
        <v>0</v>
      </c>
      <c r="AX123" s="199">
        <f>'International Costs (4)'!BV48</f>
        <v>0</v>
      </c>
      <c r="AY123" s="138">
        <f>'International Costs (4)'!CD48</f>
        <v>0</v>
      </c>
      <c r="BA123" s="133">
        <f t="shared" si="6"/>
        <v>0</v>
      </c>
    </row>
    <row r="124" spans="1:53" ht="15" hidden="1" outlineLevel="2" thickBot="1">
      <c r="A124" s="366">
        <f>'International Costs (4)'!A49</f>
        <v>0</v>
      </c>
      <c r="B124" s="367"/>
      <c r="C124" s="200">
        <f>'International Costs (4)'!D49</f>
        <v>0</v>
      </c>
      <c r="D124" s="139">
        <f>'International Costs (4)'!L49</f>
        <v>0</v>
      </c>
      <c r="P124" s="200">
        <f>'International Costs (4)'!R49</f>
        <v>0</v>
      </c>
      <c r="Q124" s="139">
        <f>'International Costs (4)'!Z49</f>
        <v>0</v>
      </c>
      <c r="AC124" s="200">
        <f>'International Costs (4)'!AF49</f>
        <v>0</v>
      </c>
      <c r="AD124" s="139">
        <f>'International Costs (4)'!AN49</f>
        <v>0</v>
      </c>
      <c r="AP124" s="200">
        <f>'International Costs (4)'!AT49</f>
        <v>0</v>
      </c>
      <c r="AQ124" s="139">
        <f>'International Costs (4)'!BB49</f>
        <v>0</v>
      </c>
      <c r="AT124" s="200">
        <f>'International Costs (4)'!BH49</f>
        <v>0</v>
      </c>
      <c r="AU124" s="139">
        <f>'International Costs (4)'!BP49</f>
        <v>0</v>
      </c>
      <c r="AX124" s="200">
        <f>'International Costs (4)'!BV49</f>
        <v>0</v>
      </c>
      <c r="AY124" s="139">
        <f>'International Costs (4)'!CD49</f>
        <v>0</v>
      </c>
      <c r="BA124" s="133">
        <f t="shared" si="6"/>
        <v>0</v>
      </c>
    </row>
    <row r="125" spans="1:53" ht="15" collapsed="1" thickBot="1">
      <c r="A125" s="326" t="s">
        <v>132</v>
      </c>
      <c r="B125" s="326"/>
      <c r="D125" s="144">
        <f>SUM(D121:D124)</f>
        <v>0</v>
      </c>
      <c r="Q125" s="144">
        <f>SUM(Q121:Q124)</f>
        <v>0</v>
      </c>
      <c r="AD125" s="144">
        <f>SUM(AD121:AD124)</f>
        <v>0</v>
      </c>
      <c r="AQ125" s="144">
        <f>SUM(AQ121:AQ124)</f>
        <v>0</v>
      </c>
      <c r="AU125" s="144">
        <f>SUM(AU121:AU124)</f>
        <v>0</v>
      </c>
      <c r="AY125" s="144">
        <f>SUM(AY121:AY124)</f>
        <v>0</v>
      </c>
      <c r="BA125" s="133">
        <f t="shared" si="6"/>
        <v>0</v>
      </c>
    </row>
    <row r="126" spans="1:53">
      <c r="A126" s="26"/>
      <c r="B126" s="26"/>
      <c r="D126" s="141"/>
      <c r="Q126" s="141"/>
      <c r="AD126" s="141"/>
      <c r="AQ126" s="141"/>
      <c r="AU126" s="141"/>
      <c r="AY126" s="141"/>
      <c r="BA126" s="129"/>
    </row>
    <row r="127" spans="1:53">
      <c r="A127" s="26" t="s">
        <v>133</v>
      </c>
      <c r="B127" s="26"/>
      <c r="D127" s="142">
        <f>D93+D101+D109+D117+D125</f>
        <v>0</v>
      </c>
      <c r="Q127" s="142">
        <f>Q93+Q101+Q109+Q117+Q125</f>
        <v>0</v>
      </c>
      <c r="AD127" s="142">
        <f>AD93+AD101+AD109+AD117+AD125</f>
        <v>0</v>
      </c>
      <c r="AQ127" s="142">
        <f>AQ93+AQ101+AQ109+AQ117+AQ125</f>
        <v>0</v>
      </c>
      <c r="AU127" s="142">
        <f>AU93+AU101+AU109+AU117+AU125</f>
        <v>0</v>
      </c>
      <c r="AY127" s="142">
        <f>AY93+AY101+AY109+AY117+AY125</f>
        <v>0</v>
      </c>
      <c r="BA127" s="129"/>
    </row>
    <row r="128" spans="1:53">
      <c r="A128" s="26"/>
      <c r="B128" s="26"/>
      <c r="BA128" s="129">
        <f>SUM(B132,O132,AB132,AO132)</f>
        <v>0</v>
      </c>
    </row>
    <row r="129" spans="1:53" ht="15" thickBot="1">
      <c r="A129" s="327" t="s">
        <v>58</v>
      </c>
      <c r="B129" s="327"/>
      <c r="C129" s="26"/>
      <c r="D129" s="16" t="s">
        <v>51</v>
      </c>
      <c r="E129" s="26"/>
      <c r="F129" s="26"/>
      <c r="G129" s="26"/>
      <c r="H129" s="26"/>
      <c r="I129" s="26"/>
      <c r="J129" s="26"/>
      <c r="P129" s="26"/>
      <c r="Q129" s="16" t="s">
        <v>51</v>
      </c>
      <c r="AC129" s="26"/>
      <c r="AD129" s="16" t="s">
        <v>51</v>
      </c>
      <c r="AP129" s="26"/>
      <c r="AQ129" s="16" t="s">
        <v>51</v>
      </c>
      <c r="AT129" s="26"/>
      <c r="AU129" s="16" t="s">
        <v>51</v>
      </c>
      <c r="AX129" s="26"/>
      <c r="AY129" s="16" t="s">
        <v>51</v>
      </c>
    </row>
    <row r="130" spans="1:53">
      <c r="A130" s="328" t="s">
        <v>59</v>
      </c>
      <c r="B130" s="330"/>
      <c r="D130" s="158">
        <f>'National Costs (Netherlands)'!N53+'International Costs (1)'!L53+'International Costs (2)'!L53+'International Costs (3)'!L53+'International Costs (4)'!L53</f>
        <v>0</v>
      </c>
      <c r="Q130" s="157">
        <f>'National Costs (Netherlands)'!AC53+'International Costs (1)'!Z53+'International Costs (2)'!Z53+'International Costs (3)'!Z53+'International Costs (4)'!Z53</f>
        <v>0</v>
      </c>
      <c r="AD130" s="157">
        <f>'National Costs (Netherlands)'!AR53+'International Costs (1)'!AN53+'International Costs (2)'!AN53+'International Costs (3)'!AN53+'International Costs (4)'!AN53</f>
        <v>0</v>
      </c>
      <c r="AQ130" s="157">
        <f>'National Costs (Netherlands)'!BG53+'International Costs (1)'!BB53+'International Costs (2)'!BB53+'International Costs (3)'!BB53+'International Costs (4)'!BB53</f>
        <v>0</v>
      </c>
      <c r="AU130" s="157">
        <f>'National Costs (Netherlands)'!BV53+'International Costs (1)'!BP53+'International Costs (2)'!BP53+'International Costs (3)'!BP53+'International Costs (4)'!BP53</f>
        <v>0</v>
      </c>
      <c r="AY130" s="157">
        <f>'National Costs (Netherlands)'!CK53+'International Costs (1)'!CD53+'International Costs (2)'!CD53+'International Costs (3)'!CD53+'International Costs (4)'!CD53</f>
        <v>0</v>
      </c>
      <c r="BA130" s="133">
        <f t="shared" ref="BA130:BA148" si="7">SUM(D130,Q130,AD130,AQ130,AU130,AY130)</f>
        <v>0</v>
      </c>
    </row>
    <row r="131" spans="1:53">
      <c r="A131" s="331" t="s">
        <v>60</v>
      </c>
      <c r="B131" s="333"/>
      <c r="D131" s="158">
        <f>'National Costs (Netherlands)'!N54+'International Costs (1)'!L54+'International Costs (2)'!L54+'International Costs (3)'!L54+'International Costs (4)'!L54</f>
        <v>0</v>
      </c>
      <c r="Q131" s="158">
        <f>'National Costs (Netherlands)'!AC54+'International Costs (1)'!Z54+'International Costs (2)'!Z54+'International Costs (3)'!Z54+'International Costs (4)'!Z54</f>
        <v>0</v>
      </c>
      <c r="AD131" s="158">
        <f>'National Costs (Netherlands)'!AR54+'International Costs (1)'!AN54+'International Costs (2)'!AN54+'International Costs (3)'!AN54+'International Costs (4)'!AN54</f>
        <v>0</v>
      </c>
      <c r="AQ131" s="158">
        <f>'National Costs (Netherlands)'!BG54+'International Costs (1)'!BB54+'International Costs (2)'!BB54+'International Costs (3)'!BB54+'International Costs (4)'!BB54</f>
        <v>0</v>
      </c>
      <c r="AU131" s="158">
        <f>'National Costs (Netherlands)'!BV54+'International Costs (1)'!BP54+'International Costs (2)'!BP54+'International Costs (3)'!BP54+'International Costs (4)'!BP54</f>
        <v>0</v>
      </c>
      <c r="AY131" s="158">
        <f>'National Costs (Netherlands)'!CK54+'International Costs (1)'!CD54+'International Costs (2)'!CD54+'International Costs (3)'!CD54+'International Costs (4)'!CD54</f>
        <v>0</v>
      </c>
      <c r="BA131" s="133">
        <f t="shared" si="7"/>
        <v>0</v>
      </c>
    </row>
    <row r="132" spans="1:53" ht="15" thickBot="1">
      <c r="A132" s="331" t="s">
        <v>100</v>
      </c>
      <c r="B132" s="333"/>
      <c r="D132" s="159">
        <f>'National Costs (Netherlands)'!N55+'International Costs (1)'!L55+'International Costs (2)'!L55+'International Costs (3)'!L55+'International Costs (4)'!L55</f>
        <v>0</v>
      </c>
      <c r="Q132" s="159">
        <f>'National Costs (Netherlands)'!AC55+'International Costs (1)'!Z55+'International Costs (2)'!Z55+'International Costs (3)'!Z55+'International Costs (4)'!Z55</f>
        <v>0</v>
      </c>
      <c r="AD132" s="159">
        <f>'National Costs (Netherlands)'!AR55+'International Costs (1)'!AN55+'International Costs (2)'!AN55+'International Costs (3)'!AN55+'International Costs (4)'!AN55</f>
        <v>0</v>
      </c>
      <c r="AQ132" s="159">
        <f>'National Costs (Netherlands)'!BG55+'International Costs (1)'!BB55+'International Costs (2)'!BB55+'International Costs (3)'!BB55+'International Costs (4)'!BB55</f>
        <v>0</v>
      </c>
      <c r="AU132" s="159">
        <f>'National Costs (Netherlands)'!BV55+'International Costs (1)'!BP55+'International Costs (2)'!BP55+'International Costs (3)'!BP55+'International Costs (4)'!BP55</f>
        <v>0</v>
      </c>
      <c r="AY132" s="159">
        <f>'National Costs (Netherlands)'!CK55+'International Costs (1)'!CD55+'International Costs (2)'!CD55+'International Costs (3)'!CD55+'International Costs (4)'!CD55</f>
        <v>0</v>
      </c>
      <c r="BA132" s="133">
        <f t="shared" si="7"/>
        <v>0</v>
      </c>
    </row>
    <row r="133" spans="1:53" ht="15" thickBot="1">
      <c r="A133" s="104" t="s">
        <v>134</v>
      </c>
      <c r="B133" s="147"/>
      <c r="D133" s="16"/>
      <c r="Q133" s="16"/>
      <c r="AD133" s="16"/>
      <c r="AQ133" s="16"/>
      <c r="AU133" s="16"/>
      <c r="AY133" s="16"/>
      <c r="BA133" s="133">
        <f t="shared" si="7"/>
        <v>0</v>
      </c>
    </row>
    <row r="134" spans="1:53">
      <c r="A134" s="145" cm="1">
        <f t="array" ref="A134:A135">'National Costs (Netherlands)'!A57:A58</f>
        <v>0</v>
      </c>
      <c r="B134" s="146"/>
      <c r="D134" s="157" cm="1">
        <f t="array" ref="D134:D135">'National Costs (Netherlands)'!N57:N58</f>
        <v>0</v>
      </c>
      <c r="Q134" s="157" cm="1">
        <f t="array" ref="Q134:Q135">'National Costs (Netherlands)'!AC57:AC58</f>
        <v>0</v>
      </c>
      <c r="AD134" s="157" cm="1">
        <f t="array" ref="AD134:AD135">'National Costs (Netherlands)'!AR57:AR58</f>
        <v>0</v>
      </c>
      <c r="AQ134" s="157" cm="1">
        <f t="array" ref="AQ134:AQ135">'National Costs (Netherlands)'!BG57:BG58</f>
        <v>0</v>
      </c>
      <c r="AU134" s="157" cm="1">
        <f t="array" ref="AU134:AU135">'National Costs (Netherlands)'!BV57:BV58</f>
        <v>0</v>
      </c>
      <c r="AY134" s="157" cm="1">
        <f t="array" ref="AY134:AY135">'National Costs (Netherlands)'!CK57:CK58</f>
        <v>0</v>
      </c>
      <c r="BA134" s="133">
        <f t="shared" si="7"/>
        <v>0</v>
      </c>
    </row>
    <row r="135" spans="1:53" ht="15" thickBot="1">
      <c r="A135" s="145">
        <v>0</v>
      </c>
      <c r="B135" s="146"/>
      <c r="D135" s="159">
        <v>0</v>
      </c>
      <c r="Q135" s="159">
        <v>0</v>
      </c>
      <c r="AD135" s="159">
        <v>0</v>
      </c>
      <c r="AQ135" s="159">
        <v>0</v>
      </c>
      <c r="AU135" s="159">
        <v>0</v>
      </c>
      <c r="AY135" s="159">
        <v>0</v>
      </c>
      <c r="BA135" s="133">
        <f t="shared" si="7"/>
        <v>0</v>
      </c>
    </row>
    <row r="136" spans="1:53" ht="15" thickBot="1">
      <c r="A136" s="104" t="s">
        <v>135</v>
      </c>
      <c r="B136" s="147"/>
      <c r="D136" s="16"/>
      <c r="Q136" s="16"/>
      <c r="AD136" s="16"/>
      <c r="AQ136" s="16"/>
      <c r="AU136" s="16"/>
      <c r="AY136" s="16"/>
      <c r="BA136" s="133">
        <f t="shared" si="7"/>
        <v>0</v>
      </c>
    </row>
    <row r="137" spans="1:53">
      <c r="A137" s="145" cm="1">
        <f t="array" ref="A137:A138">'International Costs (1)'!A57:A58</f>
        <v>0</v>
      </c>
      <c r="B137" s="146"/>
      <c r="D137" s="157" cm="1">
        <f t="array" ref="D137:D138">'International Costs (1)'!L57:L58</f>
        <v>0</v>
      </c>
      <c r="Q137" s="157" cm="1">
        <f t="array" ref="Q137:Q138">'International Costs (1)'!Z57:Z58</f>
        <v>0</v>
      </c>
      <c r="AD137" s="157" cm="1">
        <f t="array" ref="AD137:AD138">'International Costs (1)'!AN57:AN58</f>
        <v>0</v>
      </c>
      <c r="AQ137" s="157" cm="1">
        <f t="array" ref="AQ137:AQ138">'International Costs (1)'!BB57:BB58</f>
        <v>0</v>
      </c>
      <c r="AU137" s="157" cm="1">
        <f t="array" ref="AU137:AU138">'International Costs (1)'!BP57:BP58</f>
        <v>0</v>
      </c>
      <c r="AY137" s="157" cm="1">
        <f t="array" ref="AY137:AY138">'International Costs (1)'!CD57:CD58</f>
        <v>0</v>
      </c>
      <c r="BA137" s="133">
        <f t="shared" si="7"/>
        <v>0</v>
      </c>
    </row>
    <row r="138" spans="1:53" ht="15" thickBot="1">
      <c r="A138" s="145">
        <v>0</v>
      </c>
      <c r="B138" s="146"/>
      <c r="D138" s="159">
        <v>0</v>
      </c>
      <c r="Q138" s="159">
        <v>0</v>
      </c>
      <c r="AD138" s="159">
        <v>0</v>
      </c>
      <c r="AQ138" s="159">
        <v>0</v>
      </c>
      <c r="AU138" s="159">
        <v>0</v>
      </c>
      <c r="AY138" s="159">
        <v>0</v>
      </c>
      <c r="BA138" s="133">
        <f t="shared" si="7"/>
        <v>0</v>
      </c>
    </row>
    <row r="139" spans="1:53" ht="15" thickBot="1">
      <c r="A139" s="104" t="s">
        <v>136</v>
      </c>
      <c r="B139" s="147"/>
      <c r="D139" s="16"/>
      <c r="Q139" s="16"/>
      <c r="AD139" s="16"/>
      <c r="AQ139" s="16"/>
      <c r="AU139" s="16"/>
      <c r="AY139" s="16"/>
      <c r="BA139" s="133">
        <f t="shared" si="7"/>
        <v>0</v>
      </c>
    </row>
    <row r="140" spans="1:53">
      <c r="A140" s="145" cm="1">
        <f t="array" ref="A140:A141">'International Costs (2)'!A57:A58</f>
        <v>0</v>
      </c>
      <c r="B140" s="146"/>
      <c r="D140" s="157" cm="1">
        <f t="array" ref="D140:D141">'International Costs (2)'!L57:L58</f>
        <v>0</v>
      </c>
      <c r="Q140" s="157" cm="1">
        <f t="array" ref="Q140:Q141">'International Costs (2)'!Z57:Z58</f>
        <v>0</v>
      </c>
      <c r="AD140" s="157" cm="1">
        <f t="array" ref="AD140:AD141">'International Costs (2)'!AN57:AN58</f>
        <v>0</v>
      </c>
      <c r="AQ140" s="157" cm="1">
        <f t="array" ref="AQ140:AQ141">'International Costs (2)'!BB57:BB58</f>
        <v>0</v>
      </c>
      <c r="AU140" s="157" cm="1">
        <f t="array" ref="AU140:AU141">'International Costs (2)'!BP57:BP58</f>
        <v>0</v>
      </c>
      <c r="AY140" s="157" cm="1">
        <f t="array" ref="AY140:AY141">'International Costs (2)'!CD57:CD58</f>
        <v>0</v>
      </c>
      <c r="BA140" s="133">
        <f t="shared" si="7"/>
        <v>0</v>
      </c>
    </row>
    <row r="141" spans="1:53" ht="15" thickBot="1">
      <c r="A141" s="145">
        <v>0</v>
      </c>
      <c r="B141" s="146"/>
      <c r="D141" s="159">
        <v>0</v>
      </c>
      <c r="Q141" s="159">
        <v>0</v>
      </c>
      <c r="AD141" s="159">
        <v>0</v>
      </c>
      <c r="AQ141" s="159">
        <v>0</v>
      </c>
      <c r="AU141" s="159">
        <v>0</v>
      </c>
      <c r="AY141" s="159">
        <v>0</v>
      </c>
      <c r="BA141" s="133">
        <f t="shared" si="7"/>
        <v>0</v>
      </c>
    </row>
    <row r="142" spans="1:53" ht="15" thickBot="1">
      <c r="A142" s="104" t="s">
        <v>137</v>
      </c>
      <c r="B142" s="152"/>
      <c r="D142" s="16"/>
      <c r="Q142" s="16"/>
      <c r="AD142" s="16"/>
      <c r="AQ142" s="16"/>
      <c r="AU142" s="16"/>
      <c r="AY142" s="16"/>
      <c r="BA142" s="133">
        <f t="shared" si="7"/>
        <v>0</v>
      </c>
    </row>
    <row r="143" spans="1:53">
      <c r="A143" s="145" cm="1">
        <f t="array" ref="A143:A144">'International Costs (3)'!A57:A58</f>
        <v>0</v>
      </c>
      <c r="B143" s="156"/>
      <c r="D143" s="157" cm="1">
        <f t="array" ref="D143:D144">'International Costs (3)'!L57:L58</f>
        <v>0</v>
      </c>
      <c r="Q143" s="157" cm="1">
        <f t="array" ref="Q143:Q144">'International Costs (3)'!Z57:Z58</f>
        <v>0</v>
      </c>
      <c r="AD143" s="157" cm="1">
        <f t="array" ref="AD143:AD144">'International Costs (3)'!AN57:AN58</f>
        <v>0</v>
      </c>
      <c r="AQ143" s="157" cm="1">
        <f t="array" ref="AQ143:AQ144">'International Costs (3)'!BB57:BB58</f>
        <v>0</v>
      </c>
      <c r="AU143" s="157" cm="1">
        <f t="array" ref="AU143:AU144">'International Costs (3)'!BP57:BP58</f>
        <v>0</v>
      </c>
      <c r="AY143" s="157" cm="1">
        <f t="array" ref="AY143:AY144">'International Costs (3)'!CD57:CD58</f>
        <v>0</v>
      </c>
      <c r="BA143" s="133">
        <f t="shared" si="7"/>
        <v>0</v>
      </c>
    </row>
    <row r="144" spans="1:53" ht="15" thickBot="1">
      <c r="A144" s="145">
        <v>0</v>
      </c>
      <c r="B144" s="156"/>
      <c r="D144" s="159">
        <v>0</v>
      </c>
      <c r="Q144" s="159">
        <v>0</v>
      </c>
      <c r="AD144" s="159">
        <v>0</v>
      </c>
      <c r="AQ144" s="159">
        <v>0</v>
      </c>
      <c r="AU144" s="159">
        <v>0</v>
      </c>
      <c r="AY144" s="159">
        <v>0</v>
      </c>
      <c r="BA144" s="133">
        <f t="shared" si="7"/>
        <v>0</v>
      </c>
    </row>
    <row r="145" spans="1:56" ht="15" thickBot="1">
      <c r="A145" s="104" t="s">
        <v>138</v>
      </c>
      <c r="B145" s="152"/>
      <c r="D145" s="16"/>
      <c r="Q145" s="16"/>
      <c r="AD145" s="16"/>
      <c r="AQ145" s="16"/>
      <c r="AU145" s="16"/>
      <c r="AY145" s="16"/>
      <c r="BA145" s="133">
        <f t="shared" si="7"/>
        <v>0</v>
      </c>
    </row>
    <row r="146" spans="1:56">
      <c r="A146" s="145" cm="1">
        <f t="array" ref="A146:A147">'International Costs (4)'!A57:A58</f>
        <v>0</v>
      </c>
      <c r="B146" s="156"/>
      <c r="D146" s="157" cm="1">
        <f t="array" ref="D146:D147">'International Costs (4)'!L57:L58</f>
        <v>0</v>
      </c>
      <c r="Q146" s="157" cm="1">
        <f t="array" ref="Q146:Q147">'International Costs (4)'!Z57:Z58</f>
        <v>0</v>
      </c>
      <c r="AD146" s="157" cm="1">
        <f t="array" ref="AD146:AD147">'International Costs (4)'!AN57:AN58</f>
        <v>0</v>
      </c>
      <c r="AQ146" s="157" cm="1">
        <f t="array" ref="AQ146:AQ147">'International Costs (4)'!BB57:BB58</f>
        <v>0</v>
      </c>
      <c r="AU146" s="157" cm="1">
        <f t="array" ref="AU146:AU147">'International Costs (4)'!BP57:BP58</f>
        <v>0</v>
      </c>
      <c r="AY146" s="157" cm="1">
        <f t="array" ref="AY146:AY147">'International Costs (4)'!CD57:CD58</f>
        <v>0</v>
      </c>
      <c r="BA146" s="133">
        <f t="shared" si="7"/>
        <v>0</v>
      </c>
    </row>
    <row r="147" spans="1:56" ht="15" thickBot="1">
      <c r="A147" s="160">
        <v>0</v>
      </c>
      <c r="B147" s="161"/>
      <c r="D147" s="159">
        <v>0</v>
      </c>
      <c r="Q147" s="159">
        <v>0</v>
      </c>
      <c r="AD147" s="159">
        <v>0</v>
      </c>
      <c r="AQ147" s="159">
        <v>0</v>
      </c>
      <c r="AU147" s="159">
        <v>0</v>
      </c>
      <c r="AY147" s="159">
        <v>0</v>
      </c>
      <c r="BA147" s="133">
        <f t="shared" si="7"/>
        <v>0</v>
      </c>
    </row>
    <row r="148" spans="1:56">
      <c r="A148" t="s">
        <v>63</v>
      </c>
      <c r="D148" s="18">
        <f>SUM(D130:D147)</f>
        <v>0</v>
      </c>
      <c r="Q148" s="18">
        <f>SUM(Q130:Q147)</f>
        <v>0</v>
      </c>
      <c r="AD148" s="18">
        <f>SUM(AD130:AD147)</f>
        <v>0</v>
      </c>
      <c r="AQ148" s="18">
        <f>SUM(AQ130:AQ147)</f>
        <v>0</v>
      </c>
      <c r="AU148" s="18">
        <f>SUM(AU130:AU147)</f>
        <v>0</v>
      </c>
      <c r="AY148" s="18">
        <f>SUM(AY130:AY147)</f>
        <v>0</v>
      </c>
      <c r="BA148" s="133">
        <f t="shared" si="7"/>
        <v>0</v>
      </c>
    </row>
    <row r="150" spans="1:56">
      <c r="A150" s="39" t="s">
        <v>64</v>
      </c>
      <c r="B150" s="26"/>
    </row>
    <row r="151" spans="1:56">
      <c r="A151" s="26"/>
      <c r="B151" s="26"/>
      <c r="BA151" t="s">
        <v>139</v>
      </c>
    </row>
    <row r="152" spans="1:56">
      <c r="A152" s="326" t="s">
        <v>101</v>
      </c>
      <c r="B152" s="326"/>
      <c r="D152" s="151">
        <f>D13+D14+D82+D148+D127</f>
        <v>0</v>
      </c>
      <c r="Q152" s="151">
        <f>Q13+Q14+Q82+Q148+Q127</f>
        <v>0</v>
      </c>
      <c r="AD152" s="151">
        <f>AD13+AD14+AD82+AD148+AD127</f>
        <v>0</v>
      </c>
      <c r="AQ152" s="151">
        <f>AQ13+AQ14+AQ82+AQ148+AQ127</f>
        <v>0</v>
      </c>
      <c r="AU152" s="151">
        <f>AU13+AU14+AU82+AU148+AU127</f>
        <v>0</v>
      </c>
      <c r="AY152" s="151">
        <f>AY13+AY14+AY82+AY148+AY127</f>
        <v>0</v>
      </c>
      <c r="BA152" s="163">
        <f>SUM(D152,Q152,AD152,AQ152,AU152,AY152)</f>
        <v>0</v>
      </c>
    </row>
    <row r="155" spans="1:56">
      <c r="BA155" s="82">
        <f>'National Costs (Netherlands)'!CP64</f>
        <v>0</v>
      </c>
      <c r="BB155" s="88">
        <f>IFERROR(BA155/BA152,0)</f>
        <v>0</v>
      </c>
      <c r="BC155" s="26" t="s">
        <v>66</v>
      </c>
      <c r="BD155" s="3"/>
    </row>
    <row r="156" spans="1:56">
      <c r="BA156" s="26"/>
      <c r="BB156" s="88"/>
      <c r="BD156" s="3"/>
    </row>
    <row r="157" spans="1:56">
      <c r="BA157" s="82">
        <f>'International Costs (1)'!CH64+'International Costs (2)'!CU64+'International Costs (3)'!CU64+'International Costs (4)'!CU64</f>
        <v>0</v>
      </c>
      <c r="BB157" s="88">
        <f>IFERROR(BA157/BA152,0)</f>
        <v>0</v>
      </c>
      <c r="BC157" t="s">
        <v>68</v>
      </c>
      <c r="BD157" s="3"/>
    </row>
    <row r="163" spans="53:53">
      <c r="BA163" s="3"/>
    </row>
    <row r="164" spans="53:53">
      <c r="BA164" s="3"/>
    </row>
    <row r="165" spans="53:53">
      <c r="BA165" s="3"/>
    </row>
    <row r="166" spans="53:53">
      <c r="BA166" s="3"/>
    </row>
  </sheetData>
  <sheetProtection algorithmName="SHA-512" hashValue="AqhSLsaTskD54AajZFzaxnRWF5DvYenDZZ5BKf4ViJG7n/Fs8bU/Kj979Dp0w+a5MDQ5AXOfWDhXZA00u/Fdxw==" saltValue="dFCucUpu+sUKlGdkefCE7Q==" spinCount="100000" sheet="1" selectLockedCells="1" selectUnlockedCells="1"/>
  <mergeCells count="39">
    <mergeCell ref="A67:B67"/>
    <mergeCell ref="A69:B69"/>
    <mergeCell ref="A152:B152"/>
    <mergeCell ref="A17:B17"/>
    <mergeCell ref="A87:B87"/>
    <mergeCell ref="A89:B89"/>
    <mergeCell ref="A92:B92"/>
    <mergeCell ref="A129:B129"/>
    <mergeCell ref="A82:B82"/>
    <mergeCell ref="A93:B93"/>
    <mergeCell ref="A130:B130"/>
    <mergeCell ref="A131:B131"/>
    <mergeCell ref="A132:B132"/>
    <mergeCell ref="A95:B95"/>
    <mergeCell ref="A97:B97"/>
    <mergeCell ref="A100:B100"/>
    <mergeCell ref="A124:B124"/>
    <mergeCell ref="A125:B125"/>
    <mergeCell ref="A90:B90"/>
    <mergeCell ref="A91:B91"/>
    <mergeCell ref="A111:B111"/>
    <mergeCell ref="A113:B113"/>
    <mergeCell ref="A116:B116"/>
    <mergeCell ref="A117:B117"/>
    <mergeCell ref="A119:B119"/>
    <mergeCell ref="A101:B101"/>
    <mergeCell ref="A103:B103"/>
    <mergeCell ref="A105:B105"/>
    <mergeCell ref="A108:B108"/>
    <mergeCell ref="A109:B109"/>
    <mergeCell ref="A115:B115"/>
    <mergeCell ref="A122:B122"/>
    <mergeCell ref="A123:B123"/>
    <mergeCell ref="A98:B98"/>
    <mergeCell ref="A99:B99"/>
    <mergeCell ref="A106:B106"/>
    <mergeCell ref="A107:B107"/>
    <mergeCell ref="A114:B114"/>
    <mergeCell ref="A121:B121"/>
  </mergeCells>
  <conditionalFormatting sqref="BB155">
    <cfRule type="cellIs" dxfId="7" priority="1" operator="equal">
      <formula>0</formula>
    </cfRule>
    <cfRule type="cellIs" dxfId="6" priority="2" operator="equal">
      <formula>0.51</formula>
    </cfRule>
    <cfRule type="cellIs" dxfId="5" priority="4" operator="equal">
      <formula>51</formula>
    </cfRule>
    <cfRule type="cellIs" dxfId="4" priority="7" operator="lessThan">
      <formula>0.51</formula>
    </cfRule>
    <cfRule type="cellIs" dxfId="3" priority="8" operator="greaterThan">
      <formula>0.51</formula>
    </cfRule>
    <cfRule type="colorScale" priority="9">
      <colorScale>
        <cfvo type="percent" val="51"/>
        <cfvo type="percent" val="100"/>
        <color theme="6" tint="0.39997558519241921"/>
        <color theme="6" tint="0.39997558519241921"/>
      </colorScale>
    </cfRule>
  </conditionalFormatting>
  <conditionalFormatting sqref="BB157">
    <cfRule type="cellIs" dxfId="2" priority="3" operator="equal">
      <formula>0.49</formula>
    </cfRule>
    <cfRule type="cellIs" dxfId="1" priority="5" operator="lessThan">
      <formula>0.49</formula>
    </cfRule>
    <cfRule type="cellIs" dxfId="0" priority="6" operator="greaterThan">
      <formula>0.49</formula>
    </cfRule>
  </conditionalFormatting>
  <pageMargins left="0.7" right="0.7" top="0.75" bottom="0.75" header="0.3" footer="0.3"/>
  <pageSetup paperSize="9" scale="43" orientation="landscape" verticalDpi="0" r:id="rId1"/>
  <ignoredErrors>
    <ignoredError sqref="A18 A19:A27 D18:D27 AD18:AD27 Q18:Q27 AQ18:AQ27 A31:A40 D31:D40 Q31:Q40 AD31:AD40 AQ31:AQ40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8a9e529-f4e3-4f55-a43c-273f568cd3c6" xsi:nil="true"/>
    <lcf76f155ced4ddcb4097134ff3c332f xmlns="bcb16f16-1b36-4c7b-bf2b-939ed3b70f1d">
      <Terms xmlns="http://schemas.microsoft.com/office/infopath/2007/PartnerControls"/>
    </lcf76f155ced4ddcb4097134ff3c332f>
    <SharedWithUsers xmlns="e8a9e529-f4e3-4f55-a43c-273f568cd3c6">
      <UserInfo>
        <DisplayName>Karen Klein</DisplayName>
        <AccountId>34</AccountId>
        <AccountType/>
      </UserInfo>
      <UserInfo>
        <DisplayName>Suraya Bergsma-Elfrink</DisplayName>
        <AccountId>5070</AccountId>
        <AccountType/>
      </UserInfo>
      <UserInfo>
        <DisplayName>Martine van Keimpema</DisplayName>
        <AccountId>67</AccountId>
        <AccountType/>
      </UserInfo>
    </SharedWithUsers>
    <Teverrichtenactie xmlns="bcb16f16-1b36-4c7b-bf2b-939ed3b70f1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15891DF0BFCFE4695C745E71EED8AA0" ma:contentTypeVersion="20" ma:contentTypeDescription="Een nieuw document maken." ma:contentTypeScope="" ma:versionID="2ab2d4550eed74e2a0d6e8eb9e9a6423">
  <xsd:schema xmlns:xsd="http://www.w3.org/2001/XMLSchema" xmlns:xs="http://www.w3.org/2001/XMLSchema" xmlns:p="http://schemas.microsoft.com/office/2006/metadata/properties" xmlns:ns2="bcb16f16-1b36-4c7b-bf2b-939ed3b70f1d" xmlns:ns3="e8a9e529-f4e3-4f55-a43c-273f568cd3c6" targetNamespace="http://schemas.microsoft.com/office/2006/metadata/properties" ma:root="true" ma:fieldsID="2ddf146bc95184104a2cac3297544be6" ns2:_="" ns3:_="">
    <xsd:import namespace="bcb16f16-1b36-4c7b-bf2b-939ed3b70f1d"/>
    <xsd:import namespace="e8a9e529-f4e3-4f55-a43c-273f568cd3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Teverrichtenactie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b16f16-1b36-4c7b-bf2b-939ed3b70f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9f25d30f-ab22-41b9-a262-cbda4c3f96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Teverrichtenactie" ma:index="26" nillable="true" ma:displayName="Te verrichten actie" ma:description="Is deze map nog actueel " ma:format="Dropdown" ma:internalName="Teverrichtenactie">
      <xsd:simpleType>
        <xsd:restriction base="dms:Text">
          <xsd:maxLength value="255"/>
        </xsd:restriction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a9e529-f4e3-4f55-a43c-273f568cd3c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0e05d12-2499-47be-ab84-c33b58665b5c}" ma:internalName="TaxCatchAll" ma:showField="CatchAllData" ma:web="e8a9e529-f4e3-4f55-a43c-273f568cd3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8D13289-8561-4976-90F6-B1D1E298C7E6}"/>
</file>

<file path=customXml/itemProps2.xml><?xml version="1.0" encoding="utf-8"?>
<ds:datastoreItem xmlns:ds="http://schemas.openxmlformats.org/officeDocument/2006/customXml" ds:itemID="{FB050D1C-16F9-449A-B19D-B20CC21F3488}"/>
</file>

<file path=customXml/itemProps3.xml><?xml version="1.0" encoding="utf-8"?>
<ds:datastoreItem xmlns:ds="http://schemas.openxmlformats.org/officeDocument/2006/customXml" ds:itemID="{2A1C1824-DCB8-42A5-BBD9-0587BD725F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Martine van Keimpema</dc:creator>
  <cp:keywords/>
  <dc:description/>
  <cp:lastModifiedBy/>
  <cp:revision/>
  <dcterms:created xsi:type="dcterms:W3CDTF">2016-05-10T08:12:44Z</dcterms:created>
  <dcterms:modified xsi:type="dcterms:W3CDTF">2025-11-06T15:17:01Z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0x010100F15891DF0BFCFE4695C745E71EED8AA0</vt:lpwstr>
  </property>
  <property fmtid="{D5CDD505-2E9C-101B-9397-08002B2CF9AE}" pid="3" name="MediaServiceImageTags">
    <vt:lpwstr/>
  </property>
</Properties>
</file>